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660" lockStructure="1"/>
  <bookViews>
    <workbookView xWindow="14385" yWindow="-15" windowWidth="14430" windowHeight="13035" tabRatio="889"/>
  </bookViews>
  <sheets>
    <sheet name="Kalkulation_Projet360_mra4" sheetId="1" r:id="rId1"/>
    <sheet name="Kalkulation_Cube_mra4" sheetId="2" r:id="rId2"/>
    <sheet name="Kalkulation_Stammdaten_mra4" sheetId="3" r:id="rId3"/>
  </sheets>
  <definedNames>
    <definedName name="_xlnm.Print_Area" localSheetId="1">Kalkulation_Cube_mra4!$A$1:$H$64</definedName>
    <definedName name="_xlnm.Print_Area" localSheetId="0">Kalkulation_Projet360_mra4!$A$1:$H$64</definedName>
    <definedName name="_xlnm.Print_Area" localSheetId="2">Kalkulation_Stammdaten_mra4!$A$2</definedName>
    <definedName name="Z_36E41AA0_E3D2_4BBA_BE56_1E6B1748A46C_.wvu.PrintArea" localSheetId="1" hidden="1">Kalkulation_Cube_mra4!$A$1:$H$64</definedName>
    <definedName name="Z_36E41AA0_E3D2_4BBA_BE56_1E6B1748A46C_.wvu.PrintArea" localSheetId="0" hidden="1">Kalkulation_Projet360_mra4!$A$1:$H$64</definedName>
    <definedName name="Z_36E41AA0_E3D2_4BBA_BE56_1E6B1748A46C_.wvu.PrintArea" localSheetId="2" hidden="1">Kalkulation_Stammdaten_mra4!$A$2</definedName>
  </definedNames>
  <calcPr calcId="145621"/>
  <customWorkbookViews>
    <customWorkbookView name="Marti André - Persönliche Ansicht" guid="{36E41AA0-E3D2-4BBA-BE56-1E6B1748A46C}" mergeInterval="0" personalView="1" maximized="1" windowWidth="1218" windowHeight="669" tabRatio="889" activeSheetId="1"/>
  </customWorkbookViews>
</workbook>
</file>

<file path=xl/calcChain.xml><?xml version="1.0" encoding="utf-8"?>
<calcChain xmlns="http://schemas.openxmlformats.org/spreadsheetml/2006/main">
  <c r="J44" i="3" l="1"/>
  <c r="J45" i="3"/>
  <c r="J46" i="3"/>
  <c r="J47" i="3"/>
  <c r="D35" i="2"/>
  <c r="D39" i="1" l="1"/>
  <c r="J7" i="3" l="1"/>
  <c r="J6" i="3"/>
  <c r="J10" i="3"/>
  <c r="D41" i="1" l="1"/>
  <c r="G41" i="1" s="1"/>
  <c r="G39" i="1"/>
  <c r="F29" i="3"/>
  <c r="G29" i="3"/>
  <c r="F30" i="3"/>
  <c r="G30" i="3"/>
  <c r="F47" i="3"/>
  <c r="G47" i="3" s="1"/>
  <c r="F25" i="3"/>
  <c r="G25" i="3" s="1"/>
  <c r="F26" i="3"/>
  <c r="G26" i="3" s="1"/>
  <c r="F27" i="3"/>
  <c r="G27" i="3" s="1"/>
  <c r="F28" i="3"/>
  <c r="G28" i="3" s="1"/>
  <c r="F31" i="3"/>
  <c r="G31" i="3" s="1"/>
  <c r="G29" i="2"/>
  <c r="G31" i="2"/>
  <c r="G33" i="2"/>
  <c r="J21" i="3"/>
  <c r="G45" i="1"/>
  <c r="G29" i="1"/>
  <c r="G31" i="1"/>
  <c r="G33" i="1"/>
  <c r="G35" i="1"/>
  <c r="G37" i="1"/>
  <c r="G43" i="1"/>
  <c r="F49" i="3"/>
  <c r="G49" i="3" s="1"/>
  <c r="F44" i="3"/>
  <c r="G44" i="3" s="1"/>
  <c r="F45" i="3"/>
  <c r="G45" i="3" s="1"/>
  <c r="F46" i="3"/>
  <c r="G46" i="3" s="1"/>
  <c r="F43" i="3"/>
  <c r="G43" i="3" s="1"/>
  <c r="J43" i="3" s="1"/>
  <c r="G35" i="2" s="1"/>
  <c r="G37" i="2" s="1"/>
  <c r="F6" i="3"/>
  <c r="G6" i="3" s="1"/>
  <c r="F7" i="3"/>
  <c r="G7" i="3" s="1"/>
  <c r="F10" i="3"/>
  <c r="G10" i="3" s="1"/>
  <c r="F14" i="3"/>
  <c r="G14" i="3" s="1"/>
  <c r="F15" i="3"/>
  <c r="G15" i="3" s="1"/>
  <c r="F21" i="3"/>
  <c r="G21" i="3" s="1"/>
  <c r="G52" i="1" l="1"/>
  <c r="G47" i="1"/>
  <c r="G50" i="1" s="1"/>
  <c r="G42" i="2"/>
  <c r="G40" i="2"/>
  <c r="G44" i="2" l="1"/>
  <c r="G46" i="2" s="1"/>
  <c r="G54" i="1"/>
  <c r="G56" i="1" s="1"/>
  <c r="G58" i="1" s="1"/>
  <c r="G48" i="2" l="1"/>
</calcChain>
</file>

<file path=xl/comments1.xml><?xml version="1.0" encoding="utf-8"?>
<comments xmlns="http://schemas.openxmlformats.org/spreadsheetml/2006/main">
  <authors>
    <author>Marti André</author>
  </authors>
  <commentList>
    <comment ref="B39" authorId="0">
      <text>
        <r>
          <rPr>
            <b/>
            <sz val="9"/>
            <color indexed="81"/>
            <rFont val="Tahoma"/>
            <family val="2"/>
          </rPr>
          <t>Marti André:</t>
        </r>
        <r>
          <rPr>
            <sz val="9"/>
            <color indexed="81"/>
            <rFont val="Tahoma"/>
            <family val="2"/>
          </rPr>
          <t xml:space="preserve">
grün hinterlegte Felder = Eingabefelder für Studierende</t>
        </r>
      </text>
    </comment>
  </commentList>
</comments>
</file>

<file path=xl/sharedStrings.xml><?xml version="1.0" encoding="utf-8"?>
<sst xmlns="http://schemas.openxmlformats.org/spreadsheetml/2006/main" count="180" uniqueCount="91">
  <si>
    <t>Auftragspauschale</t>
  </si>
  <si>
    <t>Effektive Druckzeit</t>
  </si>
  <si>
    <t>ml</t>
  </si>
  <si>
    <t>h</t>
  </si>
  <si>
    <t>CHF</t>
  </si>
  <si>
    <t>Anteil Klein- und Verbrauchsmaterial</t>
  </si>
  <si>
    <t>% von Material</t>
  </si>
  <si>
    <t>%</t>
  </si>
  <si>
    <t>Material Projet 360</t>
  </si>
  <si>
    <t>VisiJet PXL Core 8 kg</t>
  </si>
  <si>
    <t>VisiJet PXL Core 14 kg</t>
  </si>
  <si>
    <t>VisiJet PXL Clear Binder Cartridge 1L</t>
  </si>
  <si>
    <t>HP11 Print Head (HP#C4810A)</t>
  </si>
  <si>
    <t>Material Cube 2. Generation</t>
  </si>
  <si>
    <t>Fr./ Einheit</t>
  </si>
  <si>
    <t>MwSt in %</t>
  </si>
  <si>
    <t>Fr. inkl. MwSt</t>
  </si>
  <si>
    <t>Versandanteil</t>
  </si>
  <si>
    <t>Artikel</t>
  </si>
  <si>
    <t>Verpackungsanteil</t>
  </si>
  <si>
    <t>Pulver:</t>
  </si>
  <si>
    <t>Binder:</t>
  </si>
  <si>
    <t>Infiltrants:</t>
  </si>
  <si>
    <t>Printhead:</t>
  </si>
  <si>
    <t>Lieferkosten:</t>
  </si>
  <si>
    <t>Cube Stick</t>
  </si>
  <si>
    <t>Stk.</t>
  </si>
  <si>
    <t>Arbeitsaufwand Datenbereinigung</t>
  </si>
  <si>
    <t>Arbeitsaufwand Depowdering</t>
  </si>
  <si>
    <t>Arbeitsaufwand Infiltration</t>
  </si>
  <si>
    <r>
      <t>cm</t>
    </r>
    <r>
      <rPr>
        <vertAlign val="superscript"/>
        <sz val="10"/>
        <color theme="1"/>
        <rFont val="Lucida Sans"/>
        <family val="2"/>
      </rPr>
      <t>3</t>
    </r>
  </si>
  <si>
    <r>
      <t>cm</t>
    </r>
    <r>
      <rPr>
        <vertAlign val="superscript"/>
        <sz val="10"/>
        <color theme="1"/>
        <rFont val="Lucida Sans"/>
        <family val="2"/>
      </rPr>
      <t>2</t>
    </r>
  </si>
  <si>
    <t>MwSt. Satz:</t>
  </si>
  <si>
    <t>Position</t>
  </si>
  <si>
    <t>Menge/Einheit</t>
  </si>
  <si>
    <t>Powder VisiJet PXL Core</t>
  </si>
  <si>
    <t>Binder VisiJet PXL</t>
  </si>
  <si>
    <t>Print Head Amortisation</t>
  </si>
  <si>
    <t>Fr/ml</t>
  </si>
  <si>
    <t>Summe Total:</t>
  </si>
  <si>
    <t>Summe Materialkosten:</t>
  </si>
  <si>
    <t>Summe Aufwand:</t>
  </si>
  <si>
    <t>Summe Total inkl. MwSt.</t>
  </si>
  <si>
    <t>Klein- &amp; Reinigungsmaterial:</t>
  </si>
  <si>
    <t>CrushTube Swab TX726</t>
  </si>
  <si>
    <t>Fr/Stk.</t>
  </si>
  <si>
    <t>22-15254</t>
  </si>
  <si>
    <t>22-06085</t>
  </si>
  <si>
    <t>Wachspapier</t>
  </si>
  <si>
    <t>Wattenstäbchen</t>
  </si>
  <si>
    <t>Haushaltpapier</t>
  </si>
  <si>
    <t>Handschuhe (Nitro beständig)</t>
  </si>
  <si>
    <t>min.</t>
  </si>
  <si>
    <t>zc10 Cleaner/cleaning fluid</t>
  </si>
  <si>
    <t>Rechnung vom 28.04.2014</t>
  </si>
  <si>
    <r>
      <t>mm</t>
    </r>
    <r>
      <rPr>
        <vertAlign val="superscript"/>
        <sz val="10"/>
        <color theme="1"/>
        <rFont val="Lucida Sans"/>
        <family val="2"/>
      </rPr>
      <t>3</t>
    </r>
  </si>
  <si>
    <t>André Marti</t>
  </si>
  <si>
    <t>Das Formular wird nach dem Druck auf die effektiven Daten angepasst.</t>
  </si>
  <si>
    <t>mm3</t>
  </si>
  <si>
    <t>3D-Printer ProJet360 (3DP) - Kostenberechnung</t>
  </si>
  <si>
    <t>3D-Printer Cube (FDM) - Kostenberechnung</t>
  </si>
  <si>
    <t>Epoxy 2K</t>
  </si>
  <si>
    <t>3DS Colorbond 2 kg Container (Cyano)</t>
  </si>
  <si>
    <t>3DS Colorbond 454 g Container (Cyano)</t>
  </si>
  <si>
    <t>Salzwasserlösung</t>
  </si>
  <si>
    <t>PLA Filament "weiss"</t>
  </si>
  <si>
    <t>PLA Filament "schwarz"</t>
  </si>
  <si>
    <t>PLA Filament "gelb"</t>
  </si>
  <si>
    <t>PLA Filament "grün"</t>
  </si>
  <si>
    <t>PLA Filament "orange"</t>
  </si>
  <si>
    <t>Auswahl Matrial:</t>
  </si>
  <si>
    <t>PLA Filament wählen</t>
  </si>
  <si>
    <t>Preis/Einheit</t>
  </si>
  <si>
    <t>Gesamtpreis</t>
  </si>
  <si>
    <t>Material wählen</t>
  </si>
  <si>
    <t>Produktname:</t>
  </si>
  <si>
    <t>Bild einsetzen:</t>
  </si>
  <si>
    <t>e-mail:</t>
  </si>
  <si>
    <t>Telefon:</t>
  </si>
  <si>
    <t>PLZ, Ort:</t>
  </si>
  <si>
    <t>Strasse:</t>
  </si>
  <si>
    <t>Name, Vorname:</t>
  </si>
  <si>
    <t>Anrede:</t>
  </si>
  <si>
    <t>aLab 3D-Printing</t>
  </si>
  <si>
    <r>
      <t>cm</t>
    </r>
    <r>
      <rPr>
        <vertAlign val="superscript"/>
        <sz val="10"/>
        <color theme="0"/>
        <rFont val="Lucida Sans"/>
        <family val="2"/>
      </rPr>
      <t>3</t>
    </r>
  </si>
  <si>
    <r>
      <t>Fr/cm</t>
    </r>
    <r>
      <rPr>
        <vertAlign val="superscript"/>
        <sz val="10"/>
        <color theme="0"/>
        <rFont val="Lucida Sans"/>
        <family val="2"/>
      </rPr>
      <t>3</t>
    </r>
  </si>
  <si>
    <r>
      <t>Fr/cm</t>
    </r>
    <r>
      <rPr>
        <vertAlign val="superscript"/>
        <sz val="10"/>
        <color theme="0"/>
        <rFont val="Lucida Sans"/>
        <family val="2"/>
      </rPr>
      <t>2</t>
    </r>
  </si>
  <si>
    <r>
      <t>Fr/mm</t>
    </r>
    <r>
      <rPr>
        <vertAlign val="superscript"/>
        <sz val="10"/>
        <color theme="0"/>
        <rFont val="Lucida Sans"/>
        <family val="2"/>
      </rPr>
      <t>3</t>
    </r>
  </si>
  <si>
    <t>Bemerkung</t>
  </si>
  <si>
    <t>Dimension in mm (LxBxH):</t>
  </si>
  <si>
    <t>Infiltration (Oberfläche) Cyano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</si>
</sst>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13" x14ac:knownFonts="1">
    <font>
      <sz val="10"/>
      <color theme="1"/>
      <name val="Lucida Sans"/>
      <family val="2"/>
    </font>
    <font>
      <sz val="10"/>
      <color theme="1"/>
      <name val="Lucida Sans"/>
      <family val="2"/>
    </font>
    <font>
      <b/>
      <sz val="10"/>
      <color theme="1"/>
      <name val="Lucida Sans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10"/>
      <color theme="1"/>
      <name val="Lucida Sans"/>
      <family val="2"/>
    </font>
    <font>
      <sz val="8"/>
      <color theme="1"/>
      <name val="Lucida San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0"/>
      <name val="Lucida Sans"/>
      <family val="2"/>
    </font>
    <font>
      <sz val="10"/>
      <color theme="0"/>
      <name val="Lucida Sans"/>
      <family val="2"/>
    </font>
    <font>
      <vertAlign val="superscript"/>
      <sz val="10"/>
      <color theme="0"/>
      <name val="Lucida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164" fontId="4" fillId="0" borderId="0" applyFont="0" applyFill="0" applyBorder="0" applyAlignment="0" applyProtection="0"/>
    <xf numFmtId="0" fontId="5" fillId="0" borderId="0"/>
  </cellStyleXfs>
  <cellXfs count="72">
    <xf numFmtId="0" fontId="0" fillId="0" borderId="0" xfId="0"/>
    <xf numFmtId="0" fontId="0" fillId="0" borderId="0" xfId="0" applyFont="1" applyProtection="1"/>
    <xf numFmtId="0" fontId="0" fillId="0" borderId="0" xfId="0" applyFont="1" applyAlignment="1" applyProtection="1">
      <alignment horizontal="right"/>
    </xf>
    <xf numFmtId="0" fontId="2" fillId="0" borderId="0" xfId="0" applyFont="1" applyProtection="1"/>
    <xf numFmtId="4" fontId="0" fillId="0" borderId="0" xfId="0" applyNumberFormat="1" applyFont="1" applyProtection="1"/>
    <xf numFmtId="0" fontId="0" fillId="0" borderId="0" xfId="4" applyFont="1" applyProtection="1"/>
    <xf numFmtId="0" fontId="2" fillId="0" borderId="0" xfId="4" applyFont="1" applyProtection="1"/>
    <xf numFmtId="4" fontId="2" fillId="0" borderId="0" xfId="0" applyNumberFormat="1" applyFont="1" applyAlignment="1" applyProtection="1">
      <alignment horizontal="right"/>
    </xf>
    <xf numFmtId="0" fontId="2" fillId="0" borderId="0" xfId="0" applyFont="1" applyAlignment="1" applyProtection="1">
      <alignment horizontal="right"/>
    </xf>
    <xf numFmtId="4" fontId="2" fillId="0" borderId="0" xfId="4" applyNumberFormat="1" applyFont="1" applyAlignment="1" applyProtection="1">
      <alignment horizontal="right"/>
    </xf>
    <xf numFmtId="0" fontId="1" fillId="0" borderId="0" xfId="4" applyFont="1" applyProtection="1"/>
    <xf numFmtId="4" fontId="0" fillId="0" borderId="0" xfId="4" applyNumberFormat="1" applyFont="1" applyProtection="1"/>
    <xf numFmtId="0" fontId="0" fillId="0" borderId="0" xfId="4" applyNumberFormat="1" applyFont="1" applyProtection="1"/>
    <xf numFmtId="0" fontId="0" fillId="0" borderId="0" xfId="4" applyFont="1" applyAlignment="1" applyProtection="1">
      <alignment horizontal="left"/>
    </xf>
    <xf numFmtId="0" fontId="0" fillId="0" borderId="1" xfId="4" applyFont="1" applyBorder="1" applyProtection="1"/>
    <xf numFmtId="4" fontId="0" fillId="0" borderId="1" xfId="4" applyNumberFormat="1" applyFont="1" applyBorder="1" applyProtection="1"/>
    <xf numFmtId="0" fontId="0" fillId="0" borderId="0" xfId="4" applyFont="1" applyAlignment="1" applyProtection="1">
      <alignment horizontal="right"/>
    </xf>
    <xf numFmtId="9" fontId="0" fillId="0" borderId="0" xfId="4" applyNumberFormat="1" applyFont="1" applyProtection="1"/>
    <xf numFmtId="0" fontId="2" fillId="0" borderId="2" xfId="0" applyFont="1" applyBorder="1" applyProtection="1"/>
    <xf numFmtId="4" fontId="2" fillId="0" borderId="2" xfId="0" applyNumberFormat="1" applyFont="1" applyBorder="1" applyProtection="1"/>
    <xf numFmtId="0" fontId="2" fillId="0" borderId="2" xfId="4" applyFont="1" applyBorder="1" applyProtection="1"/>
    <xf numFmtId="0" fontId="2" fillId="0" borderId="2" xfId="4" applyFont="1" applyBorder="1" applyAlignment="1" applyProtection="1">
      <alignment horizontal="right"/>
    </xf>
    <xf numFmtId="4" fontId="2" fillId="0" borderId="2" xfId="4" applyNumberFormat="1" applyFont="1" applyBorder="1" applyProtection="1"/>
    <xf numFmtId="0" fontId="0" fillId="3" borderId="0" xfId="4" applyFont="1" applyFill="1" applyProtection="1">
      <protection locked="0"/>
    </xf>
    <xf numFmtId="0" fontId="0" fillId="2" borderId="0" xfId="4" applyFont="1" applyFill="1" applyProtection="1">
      <protection locked="0"/>
    </xf>
    <xf numFmtId="0" fontId="0" fillId="0" borderId="0" xfId="4" applyFont="1" applyFill="1" applyProtection="1"/>
    <xf numFmtId="0" fontId="0" fillId="0" borderId="3" xfId="4" applyFont="1" applyBorder="1" applyProtection="1"/>
    <xf numFmtId="0" fontId="0" fillId="0" borderId="3" xfId="4" applyFont="1" applyFill="1" applyBorder="1" applyProtection="1"/>
    <xf numFmtId="4" fontId="0" fillId="0" borderId="3" xfId="4" applyNumberFormat="1" applyFont="1" applyBorder="1" applyProtection="1"/>
    <xf numFmtId="0" fontId="7" fillId="0" borderId="0" xfId="0" applyFont="1" applyProtection="1"/>
    <xf numFmtId="0" fontId="7" fillId="0" borderId="0" xfId="0" applyFont="1" applyAlignment="1" applyProtection="1">
      <alignment horizontal="right"/>
    </xf>
    <xf numFmtId="0" fontId="2" fillId="0" borderId="0" xfId="0" applyFont="1" applyBorder="1" applyProtection="1"/>
    <xf numFmtId="4" fontId="2" fillId="0" borderId="0" xfId="0" applyNumberFormat="1" applyFont="1" applyBorder="1" applyProtection="1"/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4" fontId="2" fillId="0" borderId="0" xfId="4" applyNumberFormat="1" applyFont="1" applyBorder="1" applyProtection="1"/>
    <xf numFmtId="0" fontId="7" fillId="0" borderId="0" xfId="0" applyFont="1" applyBorder="1" applyAlignment="1" applyProtection="1">
      <alignment horizontal="center"/>
    </xf>
    <xf numFmtId="0" fontId="1" fillId="0" borderId="0" xfId="4" applyFont="1" applyProtection="1">
      <protection locked="0"/>
    </xf>
    <xf numFmtId="0" fontId="11" fillId="4" borderId="0" xfId="0" applyFont="1" applyFill="1" applyProtection="1">
      <protection hidden="1"/>
    </xf>
    <xf numFmtId="3" fontId="11" fillId="4" borderId="0" xfId="0" applyNumberFormat="1" applyFont="1" applyFill="1" applyProtection="1">
      <protection hidden="1"/>
    </xf>
    <xf numFmtId="4" fontId="11" fillId="4" borderId="0" xfId="0" applyNumberFormat="1" applyFont="1" applyFill="1" applyAlignment="1" applyProtection="1">
      <alignment horizontal="right"/>
      <protection hidden="1"/>
    </xf>
    <xf numFmtId="0" fontId="11" fillId="4" borderId="0" xfId="0" applyFont="1" applyFill="1" applyAlignment="1" applyProtection="1">
      <alignment horizontal="right"/>
      <protection hidden="1"/>
    </xf>
    <xf numFmtId="0" fontId="11" fillId="4" borderId="0" xfId="0" applyFont="1" applyFill="1" applyBorder="1" applyProtection="1">
      <protection hidden="1"/>
    </xf>
    <xf numFmtId="3" fontId="11" fillId="4" borderId="0" xfId="0" applyNumberFormat="1" applyFont="1" applyFill="1" applyBorder="1" applyProtection="1">
      <protection hidden="1"/>
    </xf>
    <xf numFmtId="4" fontId="11" fillId="4" borderId="0" xfId="0" applyNumberFormat="1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3" fontId="10" fillId="4" borderId="0" xfId="0" applyNumberFormat="1" applyFont="1" applyFill="1" applyProtection="1">
      <protection hidden="1"/>
    </xf>
    <xf numFmtId="4" fontId="11" fillId="4" borderId="0" xfId="0" applyNumberFormat="1" applyFont="1" applyFill="1" applyProtection="1">
      <protection hidden="1"/>
    </xf>
    <xf numFmtId="0" fontId="11" fillId="4" borderId="0" xfId="4" applyFont="1" applyFill="1" applyProtection="1">
      <protection hidden="1"/>
    </xf>
    <xf numFmtId="0" fontId="11" fillId="4" borderId="0" xfId="0" applyFont="1" applyFill="1" applyProtection="1">
      <protection locked="0" hidden="1"/>
    </xf>
    <xf numFmtId="0" fontId="7" fillId="0" borderId="3" xfId="0" applyFont="1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Font="1" applyAlignment="1" applyProtection="1"/>
    <xf numFmtId="0" fontId="0" fillId="0" borderId="0" xfId="0" applyAlignment="1"/>
    <xf numFmtId="0" fontId="2" fillId="0" borderId="0" xfId="4" applyFont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4" fontId="0" fillId="0" borderId="0" xfId="0" applyNumberFormat="1" applyFont="1" applyBorder="1" applyAlignment="1" applyProtection="1"/>
    <xf numFmtId="0" fontId="0" fillId="0" borderId="0" xfId="0" applyBorder="1" applyAlignment="1"/>
    <xf numFmtId="14" fontId="7" fillId="0" borderId="3" xfId="0" applyNumberFormat="1" applyFont="1" applyBorder="1" applyAlignment="1" applyProtection="1">
      <alignment horizontal="right"/>
    </xf>
    <xf numFmtId="0" fontId="7" fillId="0" borderId="3" xfId="0" applyFont="1" applyBorder="1" applyAlignment="1" applyProtection="1">
      <alignment horizontal="right"/>
    </xf>
    <xf numFmtId="0" fontId="7" fillId="0" borderId="3" xfId="0" applyFont="1" applyBorder="1" applyAlignment="1" applyProtection="1">
      <alignment horizontal="left"/>
    </xf>
    <xf numFmtId="0" fontId="0" fillId="0" borderId="0" xfId="0" applyNumberFormat="1" applyFont="1" applyFill="1" applyAlignment="1" applyProtection="1">
      <protection locked="0"/>
    </xf>
    <xf numFmtId="0" fontId="0" fillId="0" borderId="0" xfId="0" applyNumberFormat="1" applyFill="1" applyAlignment="1" applyProtection="1">
      <protection locked="0"/>
    </xf>
    <xf numFmtId="0" fontId="0" fillId="0" borderId="0" xfId="0" applyNumberFormat="1" applyFont="1" applyFill="1" applyBorder="1" applyAlignme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0" fillId="0" borderId="0" xfId="0" applyFont="1" applyAlignment="1" applyProtection="1"/>
    <xf numFmtId="0" fontId="0" fillId="0" borderId="0" xfId="0" applyNumberFormat="1" applyFont="1" applyFill="1" applyAlignment="1" applyProtection="1">
      <alignment horizontal="center" vertical="center"/>
    </xf>
    <xf numFmtId="4" fontId="0" fillId="0" borderId="3" xfId="0" applyNumberFormat="1" applyFont="1" applyBorder="1" applyAlignment="1" applyProtection="1"/>
    <xf numFmtId="0" fontId="0" fillId="0" borderId="3" xfId="0" applyBorder="1" applyAlignment="1"/>
  </cellXfs>
  <cellStyles count="5">
    <cellStyle name="Standard" xfId="0" builtinId="0"/>
    <cellStyle name="Standard 2" xfId="1"/>
    <cellStyle name="Standard 3" xfId="2"/>
    <cellStyle name="Standard 4" xfId="4"/>
    <cellStyle name="Währung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Drop" dropStyle="combo" dx="16" fmlaLink="Kalkulation_Stammdaten_mra4!$B$41" fmlaRange="Kalkulation_Stammdaten_mra4!$A$42:$A$47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352424</xdr:colOff>
      <xdr:row>9</xdr:row>
      <xdr:rowOff>40254</xdr:rowOff>
    </xdr:from>
    <xdr:to>
      <xdr:col>6</xdr:col>
      <xdr:colOff>666749</xdr:colOff>
      <xdr:row>22</xdr:row>
      <xdr:rowOff>46935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09849" y="1497579"/>
          <a:ext cx="3114675" cy="21117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34</xdr:row>
          <xdr:rowOff>9525</xdr:rowOff>
        </xdr:from>
        <xdr:to>
          <xdr:col>0</xdr:col>
          <xdr:colOff>2247900</xdr:colOff>
          <xdr:row>35</xdr:row>
          <xdr:rowOff>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BreakPreview" topLeftCell="A10" zoomScaleNormal="100" zoomScaleSheetLayoutView="100" workbookViewId="0">
      <selection activeCell="B47" sqref="B47"/>
    </sheetView>
  </sheetViews>
  <sheetFormatPr baseColWidth="10" defaultRowHeight="12.75" x14ac:dyDescent="0.2"/>
  <cols>
    <col min="1" max="1" width="29.625" style="1" customWidth="1"/>
    <col min="2" max="2" width="11.125" style="4" customWidth="1"/>
    <col min="3" max="3" width="3.75" style="1" customWidth="1"/>
    <col min="4" max="4" width="10" style="1" customWidth="1"/>
    <col min="5" max="5" width="4" style="1" customWidth="1"/>
    <col min="6" max="6" width="7.875" style="1" customWidth="1"/>
    <col min="7" max="7" width="8.75" style="4" customWidth="1"/>
    <col min="8" max="8" width="3.875" style="1" customWidth="1"/>
    <col min="9" max="9" width="11" style="1"/>
    <col min="10" max="10" width="11" style="2"/>
    <col min="11" max="16384" width="11" style="1"/>
  </cols>
  <sheetData>
    <row r="1" spans="1:8" ht="12.75" customHeight="1" x14ac:dyDescent="0.2">
      <c r="A1" s="57" t="s">
        <v>83</v>
      </c>
      <c r="B1" s="57"/>
      <c r="C1" s="57"/>
      <c r="D1" s="57"/>
      <c r="E1" s="57"/>
      <c r="F1" s="57"/>
      <c r="G1" s="57"/>
      <c r="H1" s="57"/>
    </row>
    <row r="2" spans="1:8" ht="12.75" customHeight="1" x14ac:dyDescent="0.2">
      <c r="A2" s="36"/>
      <c r="B2" s="50"/>
      <c r="C2" s="51"/>
      <c r="D2" s="51"/>
      <c r="E2" s="51"/>
      <c r="F2" s="51"/>
      <c r="G2" s="51"/>
      <c r="H2" s="51"/>
    </row>
    <row r="3" spans="1:8" ht="12.75" customHeight="1" x14ac:dyDescent="0.2">
      <c r="B3" s="58"/>
      <c r="C3" s="59"/>
      <c r="D3" s="59"/>
      <c r="E3" s="59"/>
      <c r="F3" s="59"/>
      <c r="G3" s="59"/>
      <c r="H3" s="59"/>
    </row>
    <row r="4" spans="1:8" ht="12.75" customHeight="1" x14ac:dyDescent="0.2">
      <c r="A4" s="1" t="s">
        <v>82</v>
      </c>
      <c r="B4" s="63"/>
      <c r="C4" s="64"/>
      <c r="D4" s="64"/>
      <c r="E4" s="64"/>
      <c r="F4" s="64"/>
      <c r="G4" s="64"/>
      <c r="H4" s="64"/>
    </row>
    <row r="5" spans="1:8" ht="12.75" customHeight="1" x14ac:dyDescent="0.2">
      <c r="A5" s="1" t="s">
        <v>81</v>
      </c>
      <c r="B5" s="63"/>
      <c r="C5" s="64"/>
      <c r="D5" s="64"/>
      <c r="E5" s="64"/>
      <c r="F5" s="64"/>
      <c r="G5" s="64"/>
      <c r="H5" s="64"/>
    </row>
    <row r="6" spans="1:8" ht="12.75" customHeight="1" x14ac:dyDescent="0.2">
      <c r="A6" s="1" t="s">
        <v>80</v>
      </c>
      <c r="B6" s="63"/>
      <c r="C6" s="64"/>
      <c r="D6" s="64"/>
      <c r="E6" s="64"/>
      <c r="F6" s="64"/>
      <c r="G6" s="64"/>
      <c r="H6" s="64"/>
    </row>
    <row r="7" spans="1:8" ht="12.75" customHeight="1" x14ac:dyDescent="0.2">
      <c r="A7" s="1" t="s">
        <v>79</v>
      </c>
      <c r="B7" s="65"/>
      <c r="C7" s="65"/>
      <c r="D7" s="65"/>
      <c r="E7" s="65"/>
      <c r="F7" s="65"/>
      <c r="G7" s="65"/>
      <c r="H7" s="65"/>
    </row>
    <row r="8" spans="1:8" ht="12.75" customHeight="1" x14ac:dyDescent="0.2">
      <c r="A8" s="1" t="s">
        <v>78</v>
      </c>
      <c r="B8" s="65"/>
      <c r="C8" s="67"/>
      <c r="D8" s="67"/>
      <c r="E8" s="67"/>
      <c r="F8" s="67"/>
      <c r="G8" s="67"/>
      <c r="H8" s="67"/>
    </row>
    <row r="9" spans="1:8" ht="12.75" customHeight="1" x14ac:dyDescent="0.2">
      <c r="A9" s="1" t="s">
        <v>77</v>
      </c>
      <c r="B9" s="65"/>
      <c r="C9" s="67"/>
      <c r="D9" s="67"/>
      <c r="E9" s="67"/>
      <c r="F9" s="67"/>
      <c r="G9" s="67"/>
      <c r="H9" s="67"/>
    </row>
    <row r="10" spans="1:8" ht="12.75" customHeight="1" x14ac:dyDescent="0.2">
      <c r="B10" s="68"/>
      <c r="C10" s="55"/>
      <c r="D10" s="55"/>
      <c r="E10" s="55"/>
      <c r="F10" s="55"/>
      <c r="G10" s="55"/>
      <c r="H10" s="55"/>
    </row>
    <row r="11" spans="1:8" ht="12.75" customHeight="1" x14ac:dyDescent="0.2">
      <c r="A11" s="1" t="s">
        <v>75</v>
      </c>
      <c r="B11" s="52"/>
      <c r="C11" s="53"/>
      <c r="D11" s="53"/>
      <c r="E11" s="53"/>
      <c r="F11" s="53"/>
      <c r="G11" s="53"/>
      <c r="H11" s="53"/>
    </row>
    <row r="12" spans="1:8" ht="12.75" customHeight="1" x14ac:dyDescent="0.2">
      <c r="A12" s="1" t="s">
        <v>89</v>
      </c>
      <c r="B12" s="52"/>
      <c r="C12" s="53"/>
      <c r="D12" s="53"/>
      <c r="E12" s="53"/>
      <c r="F12" s="53"/>
      <c r="G12" s="53"/>
      <c r="H12" s="53"/>
    </row>
    <row r="13" spans="1:8" ht="12.75" customHeight="1" x14ac:dyDescent="0.2">
      <c r="B13" s="69"/>
      <c r="C13" s="55"/>
      <c r="D13" s="55"/>
      <c r="E13" s="55"/>
      <c r="F13" s="55"/>
      <c r="G13" s="55"/>
      <c r="H13" s="55"/>
    </row>
    <row r="14" spans="1:8" ht="12.75" customHeight="1" x14ac:dyDescent="0.2">
      <c r="A14" s="1" t="s">
        <v>76</v>
      </c>
      <c r="B14" s="66"/>
      <c r="C14" s="67"/>
      <c r="D14" s="67"/>
      <c r="E14" s="67"/>
      <c r="F14" s="67"/>
      <c r="G14" s="67"/>
      <c r="H14" s="67"/>
    </row>
    <row r="15" spans="1:8" ht="12.75" customHeight="1" x14ac:dyDescent="0.2">
      <c r="B15" s="67"/>
      <c r="C15" s="67"/>
      <c r="D15" s="67"/>
      <c r="E15" s="67"/>
      <c r="F15" s="67"/>
      <c r="G15" s="67"/>
      <c r="H15" s="67"/>
    </row>
    <row r="16" spans="1:8" ht="12.75" customHeight="1" x14ac:dyDescent="0.2">
      <c r="B16" s="67"/>
      <c r="C16" s="67"/>
      <c r="D16" s="67"/>
      <c r="E16" s="67"/>
      <c r="F16" s="67"/>
      <c r="G16" s="67"/>
      <c r="H16" s="67"/>
    </row>
    <row r="17" spans="1:10" ht="12.75" customHeight="1" x14ac:dyDescent="0.2">
      <c r="B17" s="67"/>
      <c r="C17" s="67"/>
      <c r="D17" s="67"/>
      <c r="E17" s="67"/>
      <c r="F17" s="67"/>
      <c r="G17" s="67"/>
      <c r="H17" s="67"/>
    </row>
    <row r="18" spans="1:10" ht="12.75" customHeight="1" x14ac:dyDescent="0.2">
      <c r="B18" s="67"/>
      <c r="C18" s="67"/>
      <c r="D18" s="67"/>
      <c r="E18" s="67"/>
      <c r="F18" s="67"/>
      <c r="G18" s="67"/>
      <c r="H18" s="67"/>
    </row>
    <row r="19" spans="1:10" ht="12.75" customHeight="1" x14ac:dyDescent="0.2">
      <c r="B19" s="67"/>
      <c r="C19" s="67"/>
      <c r="D19" s="67"/>
      <c r="E19" s="67"/>
      <c r="F19" s="67"/>
      <c r="G19" s="67"/>
      <c r="H19" s="67"/>
    </row>
    <row r="20" spans="1:10" ht="12.75" customHeight="1" x14ac:dyDescent="0.2">
      <c r="B20" s="67"/>
      <c r="C20" s="67"/>
      <c r="D20" s="67"/>
      <c r="E20" s="67"/>
      <c r="F20" s="67"/>
      <c r="G20" s="67"/>
      <c r="H20" s="67"/>
    </row>
    <row r="21" spans="1:10" ht="12.75" customHeight="1" x14ac:dyDescent="0.2">
      <c r="B21" s="67"/>
      <c r="C21" s="67"/>
      <c r="D21" s="67"/>
      <c r="E21" s="67"/>
      <c r="F21" s="67"/>
      <c r="G21" s="67"/>
      <c r="H21" s="67"/>
    </row>
    <row r="22" spans="1:10" ht="12.75" customHeight="1" x14ac:dyDescent="0.2">
      <c r="B22" s="67"/>
      <c r="C22" s="67"/>
      <c r="D22" s="67"/>
      <c r="E22" s="67"/>
      <c r="F22" s="67"/>
      <c r="G22" s="67"/>
      <c r="H22" s="67"/>
    </row>
    <row r="23" spans="1:10" ht="12.75" customHeight="1" x14ac:dyDescent="0.2">
      <c r="B23" s="54"/>
      <c r="C23" s="55"/>
      <c r="D23" s="55"/>
      <c r="E23" s="55"/>
      <c r="F23" s="55"/>
      <c r="G23" s="55"/>
      <c r="H23" s="55"/>
    </row>
    <row r="24" spans="1:10" ht="12.75" customHeight="1" x14ac:dyDescent="0.2">
      <c r="A24" s="3" t="s">
        <v>59</v>
      </c>
    </row>
    <row r="25" spans="1:10" ht="12.75" customHeight="1" x14ac:dyDescent="0.2">
      <c r="D25" s="5"/>
      <c r="G25" s="56"/>
      <c r="H25" s="56"/>
    </row>
    <row r="26" spans="1:10" ht="12.75" customHeight="1" x14ac:dyDescent="0.2"/>
    <row r="27" spans="1:10" s="3" customFormat="1" ht="12.75" customHeight="1" x14ac:dyDescent="0.2">
      <c r="A27" s="6" t="s">
        <v>33</v>
      </c>
      <c r="B27" s="7"/>
      <c r="C27" s="8" t="s">
        <v>34</v>
      </c>
      <c r="E27" s="8" t="s">
        <v>72</v>
      </c>
      <c r="F27" s="8"/>
      <c r="G27" s="9"/>
      <c r="H27" s="8" t="s">
        <v>73</v>
      </c>
      <c r="J27" s="8"/>
    </row>
    <row r="28" spans="1:10" ht="12.75" customHeight="1" x14ac:dyDescent="0.2">
      <c r="A28" s="5"/>
      <c r="B28" s="5"/>
      <c r="C28" s="5"/>
      <c r="E28" s="5"/>
      <c r="F28" s="5"/>
      <c r="H28" s="5"/>
    </row>
    <row r="29" spans="1:10" ht="12.75" customHeight="1" x14ac:dyDescent="0.2">
      <c r="A29" s="10" t="s">
        <v>0</v>
      </c>
      <c r="B29" s="24"/>
      <c r="C29" s="5" t="s">
        <v>26</v>
      </c>
      <c r="D29" s="11">
        <v>60</v>
      </c>
      <c r="E29" s="5" t="s">
        <v>4</v>
      </c>
      <c r="F29" s="5"/>
      <c r="G29" s="11">
        <f t="shared" ref="G29" si="0">B29*D29</f>
        <v>0</v>
      </c>
      <c r="H29" s="5" t="s">
        <v>4</v>
      </c>
    </row>
    <row r="30" spans="1:10" ht="12.75" customHeight="1" x14ac:dyDescent="0.2">
      <c r="A30" s="10"/>
      <c r="B30" s="5"/>
      <c r="C30" s="5"/>
      <c r="D30" s="5"/>
      <c r="E30" s="5"/>
      <c r="F30" s="5"/>
      <c r="G30" s="11"/>
      <c r="H30" s="5"/>
    </row>
    <row r="31" spans="1:10" ht="12.75" customHeight="1" x14ac:dyDescent="0.2">
      <c r="A31" s="10" t="s">
        <v>27</v>
      </c>
      <c r="B31" s="24"/>
      <c r="C31" s="5" t="s">
        <v>3</v>
      </c>
      <c r="D31" s="11">
        <v>120</v>
      </c>
      <c r="E31" s="5" t="s">
        <v>4</v>
      </c>
      <c r="F31" s="5"/>
      <c r="G31" s="11">
        <f>B31*D31</f>
        <v>0</v>
      </c>
      <c r="H31" s="5" t="s">
        <v>4</v>
      </c>
    </row>
    <row r="32" spans="1:10" ht="12.75" customHeight="1" x14ac:dyDescent="0.2">
      <c r="A32" s="10"/>
      <c r="B32" s="5"/>
      <c r="C32" s="5"/>
      <c r="D32" s="11"/>
      <c r="E32" s="5"/>
      <c r="F32" s="5"/>
      <c r="G32" s="11"/>
      <c r="H32" s="5"/>
    </row>
    <row r="33" spans="1:8" ht="12.75" customHeight="1" x14ac:dyDescent="0.2">
      <c r="A33" s="10" t="s">
        <v>28</v>
      </c>
      <c r="B33" s="24"/>
      <c r="C33" s="5" t="s">
        <v>3</v>
      </c>
      <c r="D33" s="11">
        <v>120</v>
      </c>
      <c r="E33" s="5" t="s">
        <v>4</v>
      </c>
      <c r="F33" s="5"/>
      <c r="G33" s="11">
        <f>B33*D33</f>
        <v>0</v>
      </c>
      <c r="H33" s="5" t="s">
        <v>4</v>
      </c>
    </row>
    <row r="34" spans="1:8" ht="12.75" customHeight="1" x14ac:dyDescent="0.2">
      <c r="A34" s="10"/>
      <c r="B34" s="5"/>
      <c r="C34" s="5"/>
      <c r="D34" s="11"/>
      <c r="E34" s="5"/>
      <c r="F34" s="5"/>
      <c r="G34" s="11"/>
      <c r="H34" s="5"/>
    </row>
    <row r="35" spans="1:8" ht="12.75" customHeight="1" x14ac:dyDescent="0.2">
      <c r="A35" s="10" t="s">
        <v>29</v>
      </c>
      <c r="B35" s="24"/>
      <c r="C35" s="5" t="s">
        <v>3</v>
      </c>
      <c r="D35" s="11">
        <v>120</v>
      </c>
      <c r="E35" s="5" t="s">
        <v>4</v>
      </c>
      <c r="F35" s="5"/>
      <c r="G35" s="11">
        <f>B35*D35</f>
        <v>0</v>
      </c>
      <c r="H35" s="5" t="s">
        <v>4</v>
      </c>
    </row>
    <row r="36" spans="1:8" ht="12.75" customHeight="1" x14ac:dyDescent="0.2">
      <c r="A36" s="10"/>
      <c r="B36" s="5"/>
      <c r="C36" s="5"/>
      <c r="D36" s="11"/>
      <c r="E36" s="5"/>
      <c r="F36" s="5"/>
      <c r="G36" s="11"/>
      <c r="H36" s="5"/>
    </row>
    <row r="37" spans="1:8" ht="12.75" customHeight="1" x14ac:dyDescent="0.2">
      <c r="A37" s="10" t="s">
        <v>1</v>
      </c>
      <c r="B37" s="24"/>
      <c r="C37" s="5" t="s">
        <v>52</v>
      </c>
      <c r="D37" s="11">
        <v>1</v>
      </c>
      <c r="E37" s="5" t="s">
        <v>4</v>
      </c>
      <c r="F37" s="5"/>
      <c r="G37" s="11">
        <f>B37*D37</f>
        <v>0</v>
      </c>
      <c r="H37" s="5" t="s">
        <v>4</v>
      </c>
    </row>
    <row r="38" spans="1:8" ht="12.75" customHeight="1" x14ac:dyDescent="0.2">
      <c r="A38" s="10"/>
      <c r="B38" s="5"/>
      <c r="C38" s="5"/>
      <c r="D38" s="5"/>
      <c r="E38" s="5"/>
      <c r="F38" s="5"/>
      <c r="G38" s="11"/>
      <c r="H38" s="5"/>
    </row>
    <row r="39" spans="1:8" ht="12.75" customHeight="1" x14ac:dyDescent="0.2">
      <c r="A39" s="5" t="s">
        <v>35</v>
      </c>
      <c r="B39" s="23">
        <v>20.7</v>
      </c>
      <c r="C39" s="5" t="s">
        <v>30</v>
      </c>
      <c r="D39" s="5">
        <f>Kalkulation_Stammdaten_mra4!J6</f>
        <v>0.12036613272311213</v>
      </c>
      <c r="E39" s="5" t="s">
        <v>4</v>
      </c>
      <c r="F39" s="5"/>
      <c r="G39" s="11">
        <f>B39*D39</f>
        <v>2.4915789473684211</v>
      </c>
      <c r="H39" s="5" t="s">
        <v>4</v>
      </c>
    </row>
    <row r="40" spans="1:8" ht="12.75" customHeight="1" x14ac:dyDescent="0.2">
      <c r="A40" s="10"/>
      <c r="B40" s="5"/>
      <c r="C40" s="5"/>
      <c r="D40" s="5"/>
      <c r="E40" s="5"/>
      <c r="F40" s="5"/>
      <c r="G40" s="11"/>
      <c r="H40" s="5"/>
    </row>
    <row r="41" spans="1:8" ht="12.75" customHeight="1" x14ac:dyDescent="0.2">
      <c r="A41" s="5" t="s">
        <v>36</v>
      </c>
      <c r="B41" s="23">
        <v>24</v>
      </c>
      <c r="C41" s="5" t="s">
        <v>2</v>
      </c>
      <c r="D41" s="5">
        <f>Kalkulation_Stammdaten_mra4!J10</f>
        <v>0.29599999999999999</v>
      </c>
      <c r="E41" s="5" t="s">
        <v>4</v>
      </c>
      <c r="F41" s="5"/>
      <c r="G41" s="11">
        <f>B41*D41</f>
        <v>7.1039999999999992</v>
      </c>
      <c r="H41" s="5" t="s">
        <v>4</v>
      </c>
    </row>
    <row r="42" spans="1:8" ht="12.75" customHeight="1" x14ac:dyDescent="0.2">
      <c r="A42" s="10"/>
      <c r="B42" s="5"/>
      <c r="C42" s="5"/>
      <c r="D42" s="5"/>
      <c r="E42" s="5"/>
      <c r="F42" s="5"/>
      <c r="G42" s="11"/>
      <c r="H42" s="5"/>
    </row>
    <row r="43" spans="1:8" ht="12.75" customHeight="1" x14ac:dyDescent="0.2">
      <c r="A43" s="5" t="s">
        <v>90</v>
      </c>
      <c r="B43" s="23">
        <v>167</v>
      </c>
      <c r="C43" s="5" t="s">
        <v>31</v>
      </c>
      <c r="D43" s="5">
        <v>0.04</v>
      </c>
      <c r="E43" s="5" t="s">
        <v>4</v>
      </c>
      <c r="F43" s="5"/>
      <c r="G43" s="11">
        <f>B43*D43</f>
        <v>6.68</v>
      </c>
      <c r="H43" s="5" t="s">
        <v>4</v>
      </c>
    </row>
    <row r="44" spans="1:8" ht="12.75" customHeight="1" x14ac:dyDescent="0.2">
      <c r="A44" s="10"/>
      <c r="B44" s="5"/>
      <c r="C44" s="5"/>
      <c r="D44" s="5"/>
      <c r="E44" s="5"/>
      <c r="F44" s="5"/>
      <c r="G44" s="11"/>
      <c r="H44" s="5"/>
    </row>
    <row r="45" spans="1:8" ht="12.75" customHeight="1" x14ac:dyDescent="0.2">
      <c r="A45" s="5" t="s">
        <v>37</v>
      </c>
      <c r="B45" s="23">
        <v>24</v>
      </c>
      <c r="C45" s="5" t="s">
        <v>2</v>
      </c>
      <c r="D45" s="5">
        <v>0.18</v>
      </c>
      <c r="E45" s="5" t="s">
        <v>4</v>
      </c>
      <c r="F45" s="5"/>
      <c r="G45" s="11">
        <f t="shared" ref="G45" si="1">B45*D45</f>
        <v>4.32</v>
      </c>
      <c r="H45" s="5" t="s">
        <v>4</v>
      </c>
    </row>
    <row r="46" spans="1:8" ht="12.75" customHeight="1" x14ac:dyDescent="0.2">
      <c r="A46" s="10"/>
      <c r="B46" s="5"/>
      <c r="C46" s="5"/>
      <c r="D46" s="5"/>
      <c r="E46" s="5"/>
      <c r="F46" s="5"/>
      <c r="G46" s="11"/>
      <c r="H46" s="5"/>
    </row>
    <row r="47" spans="1:8" ht="12.75" customHeight="1" x14ac:dyDescent="0.2">
      <c r="A47" s="10" t="s">
        <v>5</v>
      </c>
      <c r="B47" s="5"/>
      <c r="C47" s="5"/>
      <c r="D47" s="12">
        <v>10</v>
      </c>
      <c r="E47" s="13" t="s">
        <v>6</v>
      </c>
      <c r="F47" s="5"/>
      <c r="G47" s="11">
        <f>SUM(G39,G41,G43)*D47/100</f>
        <v>1.6275578947368419</v>
      </c>
      <c r="H47" s="5" t="s">
        <v>4</v>
      </c>
    </row>
    <row r="48" spans="1:8" ht="12.75" customHeight="1" x14ac:dyDescent="0.2">
      <c r="A48" s="14"/>
      <c r="B48" s="14"/>
      <c r="C48" s="14"/>
      <c r="D48" s="14"/>
      <c r="E48" s="14"/>
      <c r="F48" s="14"/>
      <c r="G48" s="15"/>
      <c r="H48" s="14"/>
    </row>
    <row r="49" spans="1:10" ht="12.75" customHeight="1" x14ac:dyDescent="0.2">
      <c r="A49" s="5"/>
      <c r="B49" s="5"/>
      <c r="C49" s="5"/>
      <c r="D49" s="5"/>
      <c r="E49" s="5"/>
      <c r="F49" s="5"/>
      <c r="G49" s="11"/>
      <c r="H49" s="5"/>
    </row>
    <row r="50" spans="1:10" ht="12.75" customHeight="1" x14ac:dyDescent="0.2">
      <c r="A50" s="13" t="s">
        <v>40</v>
      </c>
      <c r="B50" s="5"/>
      <c r="C50" s="5"/>
      <c r="D50" s="5"/>
      <c r="G50" s="11">
        <f>SUM(G39:G47)</f>
        <v>22.223136842105262</v>
      </c>
      <c r="H50" s="5" t="s">
        <v>4</v>
      </c>
    </row>
    <row r="51" spans="1:10" ht="12.75" customHeight="1" x14ac:dyDescent="0.2">
      <c r="A51" s="13"/>
      <c r="B51" s="5"/>
      <c r="C51" s="5"/>
      <c r="D51" s="5"/>
      <c r="E51" s="16"/>
      <c r="F51" s="16"/>
      <c r="G51" s="11"/>
      <c r="H51" s="5"/>
    </row>
    <row r="52" spans="1:10" ht="12.75" customHeight="1" x14ac:dyDescent="0.2">
      <c r="A52" s="13" t="s">
        <v>41</v>
      </c>
      <c r="B52" s="5"/>
      <c r="C52" s="5"/>
      <c r="D52" s="5"/>
      <c r="G52" s="11">
        <f>SUM(G29:G37)</f>
        <v>0</v>
      </c>
      <c r="H52" s="5" t="s">
        <v>4</v>
      </c>
    </row>
    <row r="53" spans="1:10" ht="12.75" customHeight="1" x14ac:dyDescent="0.2">
      <c r="A53" s="13"/>
      <c r="B53" s="5"/>
      <c r="C53" s="5"/>
      <c r="D53" s="5"/>
      <c r="E53" s="16"/>
      <c r="F53" s="16"/>
      <c r="G53" s="11"/>
      <c r="H53" s="5"/>
    </row>
    <row r="54" spans="1:10" ht="12.75" customHeight="1" x14ac:dyDescent="0.2">
      <c r="A54" s="13" t="s">
        <v>39</v>
      </c>
      <c r="B54" s="5"/>
      <c r="C54" s="5"/>
      <c r="D54" s="5"/>
      <c r="G54" s="11">
        <f>SUM(G50,G52)</f>
        <v>22.223136842105262</v>
      </c>
      <c r="H54" s="5" t="s">
        <v>4</v>
      </c>
    </row>
    <row r="55" spans="1:10" ht="12.75" customHeight="1" x14ac:dyDescent="0.2">
      <c r="A55" s="5"/>
      <c r="B55" s="5"/>
      <c r="C55" s="5"/>
      <c r="D55" s="5"/>
      <c r="G55" s="11"/>
      <c r="H55" s="5"/>
    </row>
    <row r="56" spans="1:10" ht="12.75" customHeight="1" x14ac:dyDescent="0.2">
      <c r="A56" s="17" t="s">
        <v>32</v>
      </c>
      <c r="D56" s="16" t="s">
        <v>7</v>
      </c>
      <c r="E56" s="12">
        <v>8</v>
      </c>
      <c r="F56" s="12"/>
      <c r="G56" s="11">
        <f>G54/100*E56</f>
        <v>1.777850947368421</v>
      </c>
      <c r="H56" s="5" t="s">
        <v>4</v>
      </c>
    </row>
    <row r="57" spans="1:10" ht="12.75" customHeight="1" x14ac:dyDescent="0.2">
      <c r="A57" s="5"/>
      <c r="B57" s="5"/>
      <c r="C57" s="5"/>
      <c r="D57" s="5"/>
      <c r="E57" s="16"/>
      <c r="F57" s="16"/>
      <c r="G57" s="11"/>
      <c r="H57" s="5"/>
    </row>
    <row r="58" spans="1:10" s="3" customFormat="1" ht="12.75" customHeight="1" thickBot="1" x14ac:dyDescent="0.25">
      <c r="A58" s="18" t="s">
        <v>42</v>
      </c>
      <c r="B58" s="19"/>
      <c r="C58" s="18"/>
      <c r="D58" s="20"/>
      <c r="E58" s="21"/>
      <c r="F58" s="21"/>
      <c r="G58" s="22">
        <f>G54+G56</f>
        <v>24.000987789473683</v>
      </c>
      <c r="H58" s="20" t="s">
        <v>4</v>
      </c>
      <c r="J58" s="8"/>
    </row>
    <row r="59" spans="1:10" s="3" customFormat="1" ht="12.75" customHeight="1" thickTop="1" x14ac:dyDescent="0.2">
      <c r="A59" s="31"/>
      <c r="B59" s="32"/>
      <c r="C59" s="31"/>
      <c r="D59" s="33"/>
      <c r="E59" s="34"/>
      <c r="F59" s="34"/>
      <c r="G59" s="35"/>
      <c r="H59" s="33"/>
      <c r="J59" s="8"/>
    </row>
    <row r="60" spans="1:10" ht="12.75" customHeight="1" x14ac:dyDescent="0.2"/>
    <row r="61" spans="1:10" ht="12.75" customHeight="1" x14ac:dyDescent="0.2">
      <c r="A61" s="1" t="s">
        <v>57</v>
      </c>
    </row>
    <row r="62" spans="1:10" ht="12.75" customHeight="1" x14ac:dyDescent="0.2"/>
    <row r="63" spans="1:10" ht="12.75" customHeight="1" x14ac:dyDescent="0.2"/>
    <row r="64" spans="1:10" ht="12.75" customHeight="1" x14ac:dyDescent="0.2">
      <c r="A64" s="62" t="s">
        <v>56</v>
      </c>
      <c r="B64" s="62"/>
      <c r="C64" s="60">
        <v>41902</v>
      </c>
      <c r="D64" s="61"/>
      <c r="E64" s="61"/>
      <c r="F64" s="61"/>
      <c r="G64" s="61"/>
      <c r="H64" s="61"/>
    </row>
  </sheetData>
  <sheetProtection password="C660" sheet="1" scenarios="1"/>
  <customSheetViews>
    <customSheetView guid="{36E41AA0-E3D2-4BBA-BE56-1E6B1748A46C}" showPageBreaks="1" fitToPage="1" printArea="1" view="pageBreakPreview" topLeftCell="A4">
      <selection activeCell="B14" sqref="B14:H22"/>
      <pageMargins left="0.59055118110236227" right="0.47244094488188981" top="0.39370078740157483" bottom="0.39370078740157483" header="0.31496062992125984" footer="0.31496062992125984"/>
      <printOptions horizontalCentered="1" verticalCentered="1"/>
      <pageSetup paperSize="9" scale="95" orientation="portrait" r:id="rId1"/>
    </customSheetView>
  </customSheetViews>
  <mergeCells count="18">
    <mergeCell ref="C64:H64"/>
    <mergeCell ref="A64:B64"/>
    <mergeCell ref="B4:H4"/>
    <mergeCell ref="B5:H5"/>
    <mergeCell ref="B6:H6"/>
    <mergeCell ref="B7:H7"/>
    <mergeCell ref="B14:H22"/>
    <mergeCell ref="B11:H11"/>
    <mergeCell ref="B8:H8"/>
    <mergeCell ref="B9:H9"/>
    <mergeCell ref="B10:H10"/>
    <mergeCell ref="B13:H13"/>
    <mergeCell ref="B2:H2"/>
    <mergeCell ref="B12:H12"/>
    <mergeCell ref="B23:H23"/>
    <mergeCell ref="G25:H25"/>
    <mergeCell ref="A1:H1"/>
    <mergeCell ref="B3:H3"/>
  </mergeCells>
  <printOptions horizontalCentered="1" verticalCentered="1"/>
  <pageMargins left="0.59055118110236227" right="0.47244094488188981" top="0.39370078740157483" bottom="0.39370078740157483" header="0.31496062992125984" footer="0.31496062992125984"/>
  <pageSetup paperSize="9" scale="95" orientation="portrait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view="pageBreakPreview" topLeftCell="A19" zoomScaleNormal="100" zoomScaleSheetLayoutView="100" workbookViewId="0">
      <selection activeCell="B4" sqref="B4:H4"/>
    </sheetView>
  </sheetViews>
  <sheetFormatPr baseColWidth="10" defaultRowHeight="12.75" x14ac:dyDescent="0.2"/>
  <cols>
    <col min="1" max="1" width="29.625" style="1" customWidth="1"/>
    <col min="2" max="2" width="11.125" style="4" customWidth="1"/>
    <col min="3" max="3" width="3.75" style="1" customWidth="1"/>
    <col min="4" max="4" width="10" style="1" customWidth="1"/>
    <col min="5" max="5" width="4" style="1" customWidth="1"/>
    <col min="6" max="6" width="7.875" style="1" customWidth="1"/>
    <col min="7" max="7" width="8.75" style="4" customWidth="1"/>
    <col min="8" max="8" width="3.875" style="1" customWidth="1"/>
    <col min="9" max="9" width="11" style="1"/>
    <col min="10" max="10" width="11" style="2"/>
    <col min="11" max="16384" width="11" style="1"/>
  </cols>
  <sheetData>
    <row r="1" spans="1:8" x14ac:dyDescent="0.2">
      <c r="A1" s="57" t="s">
        <v>83</v>
      </c>
      <c r="B1" s="57"/>
      <c r="C1" s="57"/>
      <c r="D1" s="57"/>
      <c r="E1" s="57"/>
      <c r="F1" s="57"/>
      <c r="G1" s="57"/>
      <c r="H1" s="57"/>
    </row>
    <row r="2" spans="1:8" x14ac:dyDescent="0.2">
      <c r="B2" s="70"/>
      <c r="C2" s="71"/>
      <c r="D2" s="71"/>
      <c r="E2" s="71"/>
      <c r="F2" s="71"/>
      <c r="G2" s="71"/>
      <c r="H2" s="71"/>
    </row>
    <row r="3" spans="1:8" x14ac:dyDescent="0.2">
      <c r="B3" s="58"/>
      <c r="C3" s="55"/>
      <c r="D3" s="55"/>
      <c r="E3" s="55"/>
      <c r="F3" s="55"/>
      <c r="G3" s="55"/>
      <c r="H3" s="55"/>
    </row>
    <row r="4" spans="1:8" ht="12.75" customHeight="1" x14ac:dyDescent="0.2">
      <c r="A4" s="1" t="s">
        <v>82</v>
      </c>
      <c r="B4" s="63"/>
      <c r="C4" s="64"/>
      <c r="D4" s="64"/>
      <c r="E4" s="64"/>
      <c r="F4" s="64"/>
      <c r="G4" s="64"/>
      <c r="H4" s="64"/>
    </row>
    <row r="5" spans="1:8" ht="12.75" customHeight="1" x14ac:dyDescent="0.2">
      <c r="A5" s="1" t="s">
        <v>81</v>
      </c>
      <c r="B5" s="63"/>
      <c r="C5" s="64"/>
      <c r="D5" s="64"/>
      <c r="E5" s="64"/>
      <c r="F5" s="64"/>
      <c r="G5" s="64"/>
      <c r="H5" s="64"/>
    </row>
    <row r="6" spans="1:8" ht="12.75" customHeight="1" x14ac:dyDescent="0.2">
      <c r="A6" s="1" t="s">
        <v>80</v>
      </c>
      <c r="B6" s="63"/>
      <c r="C6" s="64"/>
      <c r="D6" s="64"/>
      <c r="E6" s="64"/>
      <c r="F6" s="64"/>
      <c r="G6" s="64"/>
      <c r="H6" s="64"/>
    </row>
    <row r="7" spans="1:8" ht="12.75" customHeight="1" x14ac:dyDescent="0.2">
      <c r="A7" s="1" t="s">
        <v>79</v>
      </c>
      <c r="B7" s="65"/>
      <c r="C7" s="65"/>
      <c r="D7" s="65"/>
      <c r="E7" s="65"/>
      <c r="F7" s="65"/>
      <c r="G7" s="65"/>
      <c r="H7" s="65"/>
    </row>
    <row r="8" spans="1:8" ht="12.75" customHeight="1" x14ac:dyDescent="0.2">
      <c r="A8" s="1" t="s">
        <v>78</v>
      </c>
      <c r="B8" s="65"/>
      <c r="C8" s="67"/>
      <c r="D8" s="67"/>
      <c r="E8" s="67"/>
      <c r="F8" s="67"/>
      <c r="G8" s="67"/>
      <c r="H8" s="67"/>
    </row>
    <row r="9" spans="1:8" ht="12.75" customHeight="1" x14ac:dyDescent="0.2">
      <c r="A9" s="1" t="s">
        <v>77</v>
      </c>
      <c r="B9" s="65"/>
      <c r="C9" s="67"/>
      <c r="D9" s="67"/>
      <c r="E9" s="67"/>
      <c r="F9" s="67"/>
      <c r="G9" s="67"/>
      <c r="H9" s="67"/>
    </row>
    <row r="10" spans="1:8" ht="12.75" customHeight="1" x14ac:dyDescent="0.2">
      <c r="B10" s="68"/>
      <c r="C10" s="55"/>
      <c r="D10" s="55"/>
      <c r="E10" s="55"/>
      <c r="F10" s="55"/>
      <c r="G10" s="55"/>
      <c r="H10" s="55"/>
    </row>
    <row r="11" spans="1:8" ht="12.75" customHeight="1" x14ac:dyDescent="0.2">
      <c r="A11" s="1" t="s">
        <v>75</v>
      </c>
      <c r="B11" s="52"/>
      <c r="C11" s="53"/>
      <c r="D11" s="53"/>
      <c r="E11" s="53"/>
      <c r="F11" s="53"/>
      <c r="G11" s="53"/>
      <c r="H11" s="53"/>
    </row>
    <row r="12" spans="1:8" ht="12.75" customHeight="1" x14ac:dyDescent="0.2">
      <c r="A12" s="1" t="s">
        <v>89</v>
      </c>
      <c r="B12" s="52"/>
      <c r="C12" s="53"/>
      <c r="D12" s="53"/>
      <c r="E12" s="53"/>
      <c r="F12" s="53"/>
      <c r="G12" s="53"/>
      <c r="H12" s="53"/>
    </row>
    <row r="13" spans="1:8" ht="12.75" customHeight="1" x14ac:dyDescent="0.2">
      <c r="B13" s="69"/>
      <c r="C13" s="55"/>
      <c r="D13" s="55"/>
      <c r="E13" s="55"/>
      <c r="F13" s="55"/>
      <c r="G13" s="55"/>
      <c r="H13" s="55"/>
    </row>
    <row r="14" spans="1:8" ht="12.75" customHeight="1" x14ac:dyDescent="0.2">
      <c r="A14" s="1" t="s">
        <v>76</v>
      </c>
      <c r="B14" s="66"/>
      <c r="C14" s="67"/>
      <c r="D14" s="67"/>
      <c r="E14" s="67"/>
      <c r="F14" s="67"/>
      <c r="G14" s="67"/>
      <c r="H14" s="67"/>
    </row>
    <row r="15" spans="1:8" ht="12.75" customHeight="1" x14ac:dyDescent="0.2">
      <c r="B15" s="67"/>
      <c r="C15" s="67"/>
      <c r="D15" s="67"/>
      <c r="E15" s="67"/>
      <c r="F15" s="67"/>
      <c r="G15" s="67"/>
      <c r="H15" s="67"/>
    </row>
    <row r="16" spans="1:8" ht="12.75" customHeight="1" x14ac:dyDescent="0.2">
      <c r="B16" s="67"/>
      <c r="C16" s="67"/>
      <c r="D16" s="67"/>
      <c r="E16" s="67"/>
      <c r="F16" s="67"/>
      <c r="G16" s="67"/>
      <c r="H16" s="67"/>
    </row>
    <row r="17" spans="1:10" ht="12.75" customHeight="1" x14ac:dyDescent="0.2">
      <c r="B17" s="67"/>
      <c r="C17" s="67"/>
      <c r="D17" s="67"/>
      <c r="E17" s="67"/>
      <c r="F17" s="67"/>
      <c r="G17" s="67"/>
      <c r="H17" s="67"/>
    </row>
    <row r="18" spans="1:10" ht="12.75" customHeight="1" x14ac:dyDescent="0.2">
      <c r="B18" s="67"/>
      <c r="C18" s="67"/>
      <c r="D18" s="67"/>
      <c r="E18" s="67"/>
      <c r="F18" s="67"/>
      <c r="G18" s="67"/>
      <c r="H18" s="67"/>
    </row>
    <row r="19" spans="1:10" ht="12.75" customHeight="1" x14ac:dyDescent="0.2">
      <c r="B19" s="67"/>
      <c r="C19" s="67"/>
      <c r="D19" s="67"/>
      <c r="E19" s="67"/>
      <c r="F19" s="67"/>
      <c r="G19" s="67"/>
      <c r="H19" s="67"/>
    </row>
    <row r="20" spans="1:10" ht="12.75" customHeight="1" x14ac:dyDescent="0.2">
      <c r="B20" s="67"/>
      <c r="C20" s="67"/>
      <c r="D20" s="67"/>
      <c r="E20" s="67"/>
      <c r="F20" s="67"/>
      <c r="G20" s="67"/>
      <c r="H20" s="67"/>
    </row>
    <row r="21" spans="1:10" ht="12.75" customHeight="1" x14ac:dyDescent="0.2">
      <c r="B21" s="67"/>
      <c r="C21" s="67"/>
      <c r="D21" s="67"/>
      <c r="E21" s="67"/>
      <c r="F21" s="67"/>
      <c r="G21" s="67"/>
      <c r="H21" s="67"/>
    </row>
    <row r="22" spans="1:10" ht="12.75" customHeight="1" x14ac:dyDescent="0.2">
      <c r="B22" s="67"/>
      <c r="C22" s="67"/>
      <c r="D22" s="67"/>
      <c r="E22" s="67"/>
      <c r="F22" s="67"/>
      <c r="G22" s="67"/>
      <c r="H22" s="67"/>
    </row>
    <row r="23" spans="1:10" ht="12.75" customHeight="1" x14ac:dyDescent="0.2">
      <c r="B23" s="67"/>
      <c r="C23" s="55"/>
      <c r="D23" s="55"/>
      <c r="E23" s="55"/>
      <c r="F23" s="55"/>
      <c r="G23" s="55"/>
      <c r="H23" s="55"/>
    </row>
    <row r="24" spans="1:10" x14ac:dyDescent="0.2">
      <c r="A24" s="3" t="s">
        <v>60</v>
      </c>
    </row>
    <row r="25" spans="1:10" x14ac:dyDescent="0.2">
      <c r="D25" s="5"/>
      <c r="G25" s="56"/>
      <c r="H25" s="56"/>
    </row>
    <row r="27" spans="1:10" s="3" customFormat="1" x14ac:dyDescent="0.2">
      <c r="A27" s="6" t="s">
        <v>33</v>
      </c>
      <c r="B27" s="7"/>
      <c r="C27" s="8" t="s">
        <v>34</v>
      </c>
      <c r="E27" s="8" t="s">
        <v>72</v>
      </c>
      <c r="F27" s="8"/>
      <c r="G27" s="9"/>
      <c r="H27" s="8" t="s">
        <v>73</v>
      </c>
      <c r="J27" s="8"/>
    </row>
    <row r="28" spans="1:10" x14ac:dyDescent="0.2">
      <c r="A28" s="5"/>
      <c r="B28" s="5"/>
      <c r="C28" s="5"/>
      <c r="E28" s="5"/>
      <c r="F28" s="5"/>
      <c r="H28" s="5"/>
    </row>
    <row r="29" spans="1:10" x14ac:dyDescent="0.2">
      <c r="A29" s="10" t="s">
        <v>0</v>
      </c>
      <c r="B29" s="24"/>
      <c r="C29" s="5" t="s">
        <v>26</v>
      </c>
      <c r="D29" s="11">
        <v>60</v>
      </c>
      <c r="E29" s="5" t="s">
        <v>4</v>
      </c>
      <c r="F29" s="5"/>
      <c r="G29" s="11">
        <f t="shared" ref="G29" si="0">B29*D29</f>
        <v>0</v>
      </c>
      <c r="H29" s="5" t="s">
        <v>4</v>
      </c>
    </row>
    <row r="30" spans="1:10" x14ac:dyDescent="0.2">
      <c r="A30" s="10"/>
      <c r="B30" s="5"/>
      <c r="C30" s="5"/>
      <c r="D30" s="5"/>
      <c r="E30" s="5"/>
      <c r="F30" s="5"/>
      <c r="G30" s="11"/>
      <c r="H30" s="5"/>
    </row>
    <row r="31" spans="1:10" x14ac:dyDescent="0.2">
      <c r="A31" s="10" t="s">
        <v>27</v>
      </c>
      <c r="B31" s="24"/>
      <c r="C31" s="5" t="s">
        <v>3</v>
      </c>
      <c r="D31" s="11">
        <v>120</v>
      </c>
      <c r="E31" s="5" t="s">
        <v>4</v>
      </c>
      <c r="F31" s="5"/>
      <c r="G31" s="11">
        <f>B31*D31</f>
        <v>0</v>
      </c>
      <c r="H31" s="5" t="s">
        <v>4</v>
      </c>
    </row>
    <row r="32" spans="1:10" x14ac:dyDescent="0.2">
      <c r="A32" s="10"/>
      <c r="B32" s="5"/>
      <c r="C32" s="5"/>
      <c r="D32" s="11"/>
      <c r="E32" s="5"/>
      <c r="F32" s="5"/>
      <c r="G32" s="11"/>
      <c r="H32" s="5"/>
    </row>
    <row r="33" spans="1:8" x14ac:dyDescent="0.2">
      <c r="A33" s="10" t="s">
        <v>1</v>
      </c>
      <c r="B33" s="24"/>
      <c r="C33" s="5" t="s">
        <v>52</v>
      </c>
      <c r="D33" s="11">
        <v>1</v>
      </c>
      <c r="E33" s="5" t="s">
        <v>4</v>
      </c>
      <c r="F33" s="5"/>
      <c r="G33" s="11">
        <f>B33*D33</f>
        <v>0</v>
      </c>
      <c r="H33" s="5" t="s">
        <v>4</v>
      </c>
    </row>
    <row r="34" spans="1:8" x14ac:dyDescent="0.2">
      <c r="A34" s="10"/>
      <c r="B34" s="5"/>
      <c r="C34" s="5"/>
      <c r="D34" s="11"/>
      <c r="E34" s="5"/>
      <c r="F34" s="5"/>
      <c r="G34" s="11"/>
      <c r="H34" s="5"/>
    </row>
    <row r="35" spans="1:8" ht="12.75" customHeight="1" x14ac:dyDescent="0.2">
      <c r="A35" s="37"/>
      <c r="B35" s="23"/>
      <c r="C35" s="5" t="s">
        <v>55</v>
      </c>
      <c r="D35" s="12">
        <f>IF(Kalkulation_Stammdaten_mra4!B41=1,Kalkulation_Stammdaten_mra4!J42,IF(Kalkulation_Stammdaten_mra4!B41=2,Kalkulation_Stammdaten_mra4!J43,IF(Kalkulation_Stammdaten_mra4!B41=3,Kalkulation_Stammdaten_mra4!J44,IF(Kalkulation_Stammdaten_mra4!B41=4,Kalkulation_Stammdaten_mra4!J45,IF(Kalkulation_Stammdaten_mra4!B41=5,Kalkulation_Stammdaten_mra4!J46,IF(Kalkulation_Stammdaten_mra4!B41=6,Kalkulation_Stammdaten_mra4!J47,"-"))))))</f>
        <v>0</v>
      </c>
      <c r="E35" s="5" t="s">
        <v>4</v>
      </c>
      <c r="F35" s="5"/>
      <c r="G35" s="11">
        <f>B35*D35</f>
        <v>0</v>
      </c>
      <c r="H35" s="5" t="s">
        <v>4</v>
      </c>
    </row>
    <row r="36" spans="1:8" x14ac:dyDescent="0.2">
      <c r="A36" s="10"/>
      <c r="B36" s="5"/>
      <c r="C36" s="5"/>
      <c r="D36" s="11"/>
      <c r="E36" s="5"/>
      <c r="F36" s="5"/>
      <c r="G36" s="11"/>
      <c r="H36" s="5"/>
    </row>
    <row r="37" spans="1:8" x14ac:dyDescent="0.2">
      <c r="A37" s="10" t="s">
        <v>5</v>
      </c>
      <c r="B37" s="25"/>
      <c r="C37" s="5"/>
      <c r="D37" s="11">
        <v>10</v>
      </c>
      <c r="E37" s="5" t="s">
        <v>6</v>
      </c>
      <c r="F37" s="5"/>
      <c r="G37" s="11">
        <f>G35/100*10</f>
        <v>0</v>
      </c>
      <c r="H37" s="5" t="s">
        <v>4</v>
      </c>
    </row>
    <row r="38" spans="1:8" x14ac:dyDescent="0.2">
      <c r="A38" s="10"/>
      <c r="B38" s="5"/>
      <c r="C38" s="5"/>
      <c r="D38" s="5"/>
      <c r="E38" s="5"/>
      <c r="F38" s="5"/>
      <c r="G38" s="11"/>
      <c r="H38" s="5"/>
    </row>
    <row r="39" spans="1:8" x14ac:dyDescent="0.2">
      <c r="A39" s="26"/>
      <c r="B39" s="27"/>
      <c r="C39" s="26"/>
      <c r="D39" s="26"/>
      <c r="E39" s="26"/>
      <c r="F39" s="26"/>
      <c r="G39" s="28"/>
      <c r="H39" s="26"/>
    </row>
    <row r="40" spans="1:8" x14ac:dyDescent="0.2">
      <c r="A40" s="10" t="s">
        <v>40</v>
      </c>
      <c r="B40" s="25"/>
      <c r="C40" s="5"/>
      <c r="D40" s="5"/>
      <c r="E40" s="5"/>
      <c r="F40" s="5"/>
      <c r="G40" s="11">
        <f>SUM(G35:G37)</f>
        <v>0</v>
      </c>
      <c r="H40" s="5" t="s">
        <v>4</v>
      </c>
    </row>
    <row r="41" spans="1:8" x14ac:dyDescent="0.2">
      <c r="A41" s="5"/>
      <c r="B41" s="25"/>
      <c r="C41" s="5"/>
      <c r="D41" s="5"/>
      <c r="E41" s="5"/>
      <c r="F41" s="5"/>
      <c r="G41" s="11"/>
      <c r="H41" s="5"/>
    </row>
    <row r="42" spans="1:8" x14ac:dyDescent="0.2">
      <c r="A42" s="10" t="s">
        <v>41</v>
      </c>
      <c r="B42" s="25"/>
      <c r="C42" s="5"/>
      <c r="D42" s="5"/>
      <c r="E42" s="5"/>
      <c r="F42" s="5"/>
      <c r="G42" s="11">
        <f>SUM(G29:G33)</f>
        <v>0</v>
      </c>
      <c r="H42" s="5" t="s">
        <v>4</v>
      </c>
    </row>
    <row r="43" spans="1:8" x14ac:dyDescent="0.2">
      <c r="A43" s="10"/>
      <c r="B43" s="25"/>
      <c r="C43" s="5"/>
      <c r="D43" s="5"/>
      <c r="E43" s="5"/>
      <c r="F43" s="5"/>
      <c r="G43" s="11"/>
      <c r="H43" s="5"/>
    </row>
    <row r="44" spans="1:8" x14ac:dyDescent="0.2">
      <c r="A44" s="10" t="s">
        <v>39</v>
      </c>
      <c r="B44" s="25"/>
      <c r="C44" s="5"/>
      <c r="D44" s="5"/>
      <c r="E44" s="5"/>
      <c r="F44" s="5"/>
      <c r="G44" s="11">
        <f>SUM(G40,G42)</f>
        <v>0</v>
      </c>
      <c r="H44" s="5" t="s">
        <v>4</v>
      </c>
    </row>
    <row r="45" spans="1:8" x14ac:dyDescent="0.2">
      <c r="A45" s="5"/>
      <c r="B45" s="25"/>
      <c r="C45" s="5"/>
      <c r="D45" s="5"/>
      <c r="E45" s="5"/>
      <c r="F45" s="5"/>
      <c r="G45" s="11"/>
      <c r="H45" s="5"/>
    </row>
    <row r="46" spans="1:8" x14ac:dyDescent="0.2">
      <c r="A46" s="10" t="s">
        <v>32</v>
      </c>
      <c r="B46" s="5"/>
      <c r="C46" s="5"/>
      <c r="D46" s="5" t="s">
        <v>7</v>
      </c>
      <c r="E46" s="5">
        <v>8</v>
      </c>
      <c r="F46" s="5"/>
      <c r="G46" s="11">
        <f>G44/100*E46</f>
        <v>0</v>
      </c>
      <c r="H46" s="5" t="s">
        <v>4</v>
      </c>
    </row>
    <row r="47" spans="1:8" x14ac:dyDescent="0.2">
      <c r="A47" s="10"/>
      <c r="B47" s="5"/>
      <c r="C47" s="5"/>
      <c r="D47" s="12"/>
      <c r="E47" s="13"/>
      <c r="F47" s="5"/>
      <c r="G47" s="11"/>
      <c r="H47" s="5"/>
    </row>
    <row r="48" spans="1:8" ht="13.5" thickBot="1" x14ac:dyDescent="0.25">
      <c r="A48" s="18" t="s">
        <v>42</v>
      </c>
      <c r="B48" s="19"/>
      <c r="C48" s="18"/>
      <c r="D48" s="20"/>
      <c r="E48" s="21"/>
      <c r="F48" s="21"/>
      <c r="G48" s="22">
        <f>G44+G46</f>
        <v>0</v>
      </c>
      <c r="H48" s="20" t="s">
        <v>4</v>
      </c>
    </row>
    <row r="49" spans="1:10" ht="13.5" thickTop="1" x14ac:dyDescent="0.2">
      <c r="A49" s="5"/>
      <c r="B49" s="5"/>
      <c r="C49" s="5"/>
      <c r="D49" s="5"/>
      <c r="E49" s="5"/>
      <c r="F49" s="5"/>
      <c r="G49" s="11"/>
      <c r="H49" s="5"/>
    </row>
    <row r="50" spans="1:10" x14ac:dyDescent="0.2">
      <c r="A50" s="13"/>
      <c r="B50" s="5"/>
      <c r="C50" s="5"/>
      <c r="D50" s="5"/>
      <c r="G50" s="11"/>
      <c r="H50" s="5"/>
    </row>
    <row r="51" spans="1:10" x14ac:dyDescent="0.2">
      <c r="A51" s="13" t="s">
        <v>57</v>
      </c>
      <c r="B51" s="5"/>
      <c r="C51" s="5"/>
      <c r="D51" s="5"/>
      <c r="E51" s="16"/>
      <c r="F51" s="16"/>
      <c r="G51" s="11"/>
      <c r="H51" s="5"/>
    </row>
    <row r="52" spans="1:10" x14ac:dyDescent="0.2">
      <c r="A52" s="13"/>
      <c r="B52" s="5"/>
      <c r="C52" s="5"/>
      <c r="D52" s="5"/>
      <c r="G52" s="11"/>
      <c r="H52" s="5"/>
    </row>
    <row r="53" spans="1:10" x14ac:dyDescent="0.2">
      <c r="A53" s="13"/>
      <c r="B53" s="5"/>
      <c r="C53" s="5"/>
      <c r="D53" s="5"/>
      <c r="E53" s="16"/>
      <c r="F53" s="16"/>
      <c r="G53" s="11"/>
      <c r="H53" s="5"/>
    </row>
    <row r="54" spans="1:10" x14ac:dyDescent="0.2">
      <c r="A54" s="13"/>
      <c r="B54" s="5"/>
      <c r="C54" s="5"/>
      <c r="D54" s="5"/>
      <c r="G54" s="11"/>
      <c r="H54" s="5"/>
    </row>
    <row r="55" spans="1:10" x14ac:dyDescent="0.2">
      <c r="A55" s="5"/>
      <c r="B55" s="5"/>
      <c r="C55" s="5"/>
      <c r="D55" s="5"/>
      <c r="G55" s="11"/>
      <c r="H55" s="5"/>
    </row>
    <row r="56" spans="1:10" x14ac:dyDescent="0.2">
      <c r="A56" s="17"/>
      <c r="D56" s="16"/>
      <c r="E56" s="12"/>
      <c r="F56" s="12"/>
      <c r="G56" s="11"/>
      <c r="H56" s="5"/>
    </row>
    <row r="57" spans="1:10" x14ac:dyDescent="0.2">
      <c r="A57" s="5"/>
      <c r="B57" s="5"/>
      <c r="C57" s="5"/>
      <c r="D57" s="5"/>
      <c r="E57" s="16"/>
      <c r="F57" s="16"/>
      <c r="G57" s="11"/>
      <c r="H57" s="5"/>
    </row>
    <row r="64" spans="1:10" s="29" customFormat="1" ht="11.25" x14ac:dyDescent="0.2">
      <c r="A64" s="62" t="s">
        <v>56</v>
      </c>
      <c r="B64" s="62"/>
      <c r="C64" s="60">
        <v>41902</v>
      </c>
      <c r="D64" s="61"/>
      <c r="E64" s="61"/>
      <c r="F64" s="61"/>
      <c r="G64" s="61"/>
      <c r="H64" s="61"/>
      <c r="J64" s="30"/>
    </row>
  </sheetData>
  <sheetProtection password="C660" sheet="1" scenarios="1"/>
  <customSheetViews>
    <customSheetView guid="{36E41AA0-E3D2-4BBA-BE56-1E6B1748A46C}" showPageBreaks="1" fitToPage="1" printArea="1" view="pageBreakPreview" topLeftCell="A10">
      <selection activeCell="B4" sqref="B4:H4"/>
      <pageMargins left="0.59055118110236227" right="0.47244094488188981" top="0.39370078740157483" bottom="0.39370078740157483" header="0.31496062992125984" footer="0.31496062992125984"/>
      <printOptions horizontalCentered="1" verticalCentered="1"/>
      <pageSetup paperSize="9" scale="95" orientation="portrait" verticalDpi="0" r:id="rId1"/>
    </customSheetView>
  </customSheetViews>
  <mergeCells count="18">
    <mergeCell ref="A64:B64"/>
    <mergeCell ref="C64:H64"/>
    <mergeCell ref="B4:H4"/>
    <mergeCell ref="B5:H5"/>
    <mergeCell ref="B6:H6"/>
    <mergeCell ref="B7:H7"/>
    <mergeCell ref="B8:H8"/>
    <mergeCell ref="B9:H9"/>
    <mergeCell ref="B10:H10"/>
    <mergeCell ref="B11:H11"/>
    <mergeCell ref="B13:H13"/>
    <mergeCell ref="B14:H22"/>
    <mergeCell ref="B23:H23"/>
    <mergeCell ref="B2:H2"/>
    <mergeCell ref="B3:H3"/>
    <mergeCell ref="B12:H12"/>
    <mergeCell ref="G25:H25"/>
    <mergeCell ref="A1:H1"/>
  </mergeCells>
  <printOptions horizontalCentered="1" verticalCentered="1"/>
  <pageMargins left="0.59055118110236227" right="0.47244094488188981" top="0.39370078740157483" bottom="0.39370078740157483" header="0.31496062992125984" footer="0.31496062992125984"/>
  <pageSetup paperSize="9" scale="95" orientation="portrait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Drop Down 1">
              <controlPr locked="0" defaultSize="0" autoLine="0" autoPict="0">
                <anchor moveWithCells="1">
                  <from>
                    <xdr:col>0</xdr:col>
                    <xdr:colOff>9525</xdr:colOff>
                    <xdr:row>34</xdr:row>
                    <xdr:rowOff>9525</xdr:rowOff>
                  </from>
                  <to>
                    <xdr:col>0</xdr:col>
                    <xdr:colOff>2247900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="80" zoomScaleNormal="8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35" style="38" customWidth="1"/>
    <col min="2" max="2" width="8.375" style="38" bestFit="1" customWidth="1"/>
    <col min="3" max="3" width="8.375" style="39" customWidth="1"/>
    <col min="4" max="4" width="8.375" style="38" customWidth="1"/>
    <col min="5" max="5" width="10.25" style="38" bestFit="1" customWidth="1"/>
    <col min="6" max="6" width="9.25" style="38" bestFit="1" customWidth="1"/>
    <col min="7" max="7" width="12" style="38" bestFit="1" customWidth="1"/>
    <col min="8" max="8" width="3" style="38" customWidth="1"/>
    <col min="9" max="9" width="7.25" style="38" customWidth="1"/>
    <col min="10" max="10" width="13.125" style="38" bestFit="1" customWidth="1"/>
    <col min="11" max="16384" width="11" style="38"/>
  </cols>
  <sheetData>
    <row r="1" spans="1:11" x14ac:dyDescent="0.2">
      <c r="A1" s="38" t="s">
        <v>18</v>
      </c>
      <c r="E1" s="40" t="s">
        <v>14</v>
      </c>
      <c r="F1" s="41" t="s">
        <v>15</v>
      </c>
      <c r="G1" s="41" t="s">
        <v>16</v>
      </c>
      <c r="K1" s="38" t="s">
        <v>88</v>
      </c>
    </row>
    <row r="2" spans="1:11" s="42" customFormat="1" x14ac:dyDescent="0.2">
      <c r="C2" s="43"/>
      <c r="E2" s="44"/>
    </row>
    <row r="3" spans="1:11" x14ac:dyDescent="0.2">
      <c r="A3" s="45" t="s">
        <v>8</v>
      </c>
      <c r="B3" s="45"/>
      <c r="C3" s="46"/>
      <c r="D3" s="45"/>
      <c r="E3" s="47"/>
    </row>
    <row r="4" spans="1:11" x14ac:dyDescent="0.2">
      <c r="E4" s="47"/>
    </row>
    <row r="5" spans="1:11" x14ac:dyDescent="0.2">
      <c r="A5" s="38" t="s">
        <v>20</v>
      </c>
      <c r="E5" s="47"/>
    </row>
    <row r="6" spans="1:11" ht="15.75" x14ac:dyDescent="0.2">
      <c r="A6" s="38" t="s">
        <v>9</v>
      </c>
      <c r="B6" s="38">
        <v>360432</v>
      </c>
      <c r="C6" s="39">
        <v>6555</v>
      </c>
      <c r="D6" s="48" t="s">
        <v>84</v>
      </c>
      <c r="E6" s="47">
        <v>789</v>
      </c>
      <c r="F6" s="38">
        <f>E6/100*8</f>
        <v>63.12</v>
      </c>
      <c r="G6" s="47">
        <f>E6+F6</f>
        <v>852.12</v>
      </c>
      <c r="I6" s="48" t="s">
        <v>85</v>
      </c>
      <c r="J6" s="38">
        <f>E6/C6</f>
        <v>0.12036613272311213</v>
      </c>
    </row>
    <row r="7" spans="1:11" ht="15.75" x14ac:dyDescent="0.2">
      <c r="A7" s="38" t="s">
        <v>10</v>
      </c>
      <c r="B7" s="38">
        <v>360430</v>
      </c>
      <c r="C7" s="39">
        <v>11870</v>
      </c>
      <c r="D7" s="48" t="s">
        <v>84</v>
      </c>
      <c r="E7" s="47">
        <v>1299</v>
      </c>
      <c r="F7" s="38">
        <f>E7/100*8</f>
        <v>103.92</v>
      </c>
      <c r="G7" s="47">
        <f>E7+F7</f>
        <v>1402.92</v>
      </c>
      <c r="I7" s="48" t="s">
        <v>85</v>
      </c>
      <c r="J7" s="38">
        <f>E7/C7</f>
        <v>0.10943555181128896</v>
      </c>
    </row>
    <row r="8" spans="1:11" x14ac:dyDescent="0.2">
      <c r="E8" s="47"/>
      <c r="G8" s="47"/>
    </row>
    <row r="9" spans="1:11" x14ac:dyDescent="0.2">
      <c r="A9" s="38" t="s">
        <v>21</v>
      </c>
      <c r="E9" s="47"/>
      <c r="G9" s="47"/>
    </row>
    <row r="10" spans="1:11" x14ac:dyDescent="0.2">
      <c r="A10" s="38" t="s">
        <v>11</v>
      </c>
      <c r="B10" s="38">
        <v>360434</v>
      </c>
      <c r="C10" s="39">
        <v>1000</v>
      </c>
      <c r="E10" s="47">
        <v>296</v>
      </c>
      <c r="F10" s="38">
        <f>E10/100*8</f>
        <v>23.68</v>
      </c>
      <c r="G10" s="47">
        <f>E10+F10</f>
        <v>319.68</v>
      </c>
      <c r="I10" s="48" t="s">
        <v>38</v>
      </c>
      <c r="J10" s="38">
        <f>(E10/C10)</f>
        <v>0.29599999999999999</v>
      </c>
    </row>
    <row r="11" spans="1:11" x14ac:dyDescent="0.2">
      <c r="E11" s="47"/>
      <c r="G11" s="47"/>
    </row>
    <row r="12" spans="1:11" x14ac:dyDescent="0.2">
      <c r="A12" s="38" t="s">
        <v>22</v>
      </c>
      <c r="E12" s="47"/>
      <c r="G12" s="47"/>
    </row>
    <row r="13" spans="1:11" x14ac:dyDescent="0.2">
      <c r="A13" s="38" t="s">
        <v>74</v>
      </c>
      <c r="E13" s="47"/>
      <c r="G13" s="47"/>
    </row>
    <row r="14" spans="1:11" ht="15.75" x14ac:dyDescent="0.2">
      <c r="A14" s="38" t="s">
        <v>62</v>
      </c>
      <c r="B14" s="38">
        <v>360449</v>
      </c>
      <c r="E14" s="47">
        <v>540</v>
      </c>
      <c r="F14" s="38">
        <f>E14/100*8</f>
        <v>43.2</v>
      </c>
      <c r="G14" s="47">
        <f>E14+F14</f>
        <v>583.20000000000005</v>
      </c>
      <c r="I14" s="48" t="s">
        <v>86</v>
      </c>
    </row>
    <row r="15" spans="1:11" ht="15.75" x14ac:dyDescent="0.2">
      <c r="A15" s="38" t="s">
        <v>63</v>
      </c>
      <c r="B15" s="38">
        <v>360448</v>
      </c>
      <c r="E15" s="47">
        <v>150</v>
      </c>
      <c r="F15" s="38">
        <f>E15/100*8</f>
        <v>12</v>
      </c>
      <c r="G15" s="47">
        <f>E15+F15</f>
        <v>162</v>
      </c>
      <c r="I15" s="48" t="s">
        <v>86</v>
      </c>
    </row>
    <row r="16" spans="1:11" x14ac:dyDescent="0.2">
      <c r="A16" s="38" t="s">
        <v>61</v>
      </c>
      <c r="E16" s="47"/>
      <c r="G16" s="47"/>
      <c r="I16" s="48"/>
    </row>
    <row r="17" spans="1:11" x14ac:dyDescent="0.2">
      <c r="A17" s="38" t="s">
        <v>64</v>
      </c>
      <c r="E17" s="47"/>
      <c r="G17" s="47"/>
      <c r="I17" s="48"/>
    </row>
    <row r="18" spans="1:11" x14ac:dyDescent="0.2">
      <c r="E18" s="47"/>
      <c r="G18" s="47"/>
      <c r="I18" s="48"/>
    </row>
    <row r="19" spans="1:11" x14ac:dyDescent="0.2">
      <c r="E19" s="47"/>
      <c r="G19" s="47"/>
    </row>
    <row r="20" spans="1:11" x14ac:dyDescent="0.2">
      <c r="A20" s="38" t="s">
        <v>23</v>
      </c>
      <c r="E20" s="47"/>
      <c r="G20" s="47"/>
    </row>
    <row r="21" spans="1:11" x14ac:dyDescent="0.2">
      <c r="A21" s="38" t="s">
        <v>12</v>
      </c>
      <c r="B21" s="38" t="s">
        <v>46</v>
      </c>
      <c r="E21" s="47">
        <v>56</v>
      </c>
      <c r="F21" s="38">
        <f>E21/100*8</f>
        <v>4.4800000000000004</v>
      </c>
      <c r="G21" s="47">
        <f>E21+F21</f>
        <v>60.480000000000004</v>
      </c>
      <c r="I21" s="48" t="s">
        <v>38</v>
      </c>
      <c r="J21" s="38">
        <f>(E21/1)/1000</f>
        <v>5.6000000000000001E-2</v>
      </c>
    </row>
    <row r="22" spans="1:11" x14ac:dyDescent="0.2">
      <c r="A22" s="38" t="s">
        <v>12</v>
      </c>
      <c r="E22" s="47">
        <v>40</v>
      </c>
      <c r="G22" s="47"/>
      <c r="I22" s="48"/>
      <c r="K22" s="38" t="s">
        <v>54</v>
      </c>
    </row>
    <row r="23" spans="1:11" x14ac:dyDescent="0.2">
      <c r="E23" s="47"/>
      <c r="G23" s="47"/>
      <c r="I23" s="48"/>
    </row>
    <row r="24" spans="1:11" x14ac:dyDescent="0.2">
      <c r="A24" s="38" t="s">
        <v>43</v>
      </c>
      <c r="E24" s="47"/>
      <c r="G24" s="47"/>
      <c r="I24" s="48"/>
    </row>
    <row r="25" spans="1:11" x14ac:dyDescent="0.2">
      <c r="A25" s="38" t="s">
        <v>44</v>
      </c>
      <c r="E25" s="47">
        <v>2.75</v>
      </c>
      <c r="F25" s="38">
        <f t="shared" ref="F25:F31" si="0">E25/100*8</f>
        <v>0.22</v>
      </c>
      <c r="G25" s="47">
        <f t="shared" ref="G25:G31" si="1">E25+F25</f>
        <v>2.97</v>
      </c>
      <c r="I25" s="48" t="s">
        <v>45</v>
      </c>
    </row>
    <row r="26" spans="1:11" x14ac:dyDescent="0.2">
      <c r="A26" s="38" t="s">
        <v>53</v>
      </c>
      <c r="B26" s="38" t="s">
        <v>47</v>
      </c>
      <c r="C26" s="39">
        <v>59</v>
      </c>
      <c r="D26" s="38" t="s">
        <v>2</v>
      </c>
      <c r="E26" s="47">
        <v>48</v>
      </c>
      <c r="F26" s="38">
        <f t="shared" si="0"/>
        <v>3.84</v>
      </c>
      <c r="G26" s="47">
        <f t="shared" si="1"/>
        <v>51.84</v>
      </c>
      <c r="I26" s="48" t="s">
        <v>45</v>
      </c>
    </row>
    <row r="27" spans="1:11" x14ac:dyDescent="0.2">
      <c r="A27" s="38" t="s">
        <v>51</v>
      </c>
      <c r="E27" s="47"/>
      <c r="F27" s="38">
        <f t="shared" si="0"/>
        <v>0</v>
      </c>
      <c r="G27" s="47">
        <f t="shared" si="1"/>
        <v>0</v>
      </c>
      <c r="I27" s="48"/>
    </row>
    <row r="28" spans="1:11" x14ac:dyDescent="0.2">
      <c r="A28" s="38" t="s">
        <v>48</v>
      </c>
      <c r="E28" s="47"/>
      <c r="F28" s="38">
        <f t="shared" si="0"/>
        <v>0</v>
      </c>
      <c r="G28" s="47">
        <f t="shared" si="1"/>
        <v>0</v>
      </c>
      <c r="I28" s="48"/>
    </row>
    <row r="29" spans="1:11" x14ac:dyDescent="0.2">
      <c r="A29" s="38" t="s">
        <v>49</v>
      </c>
      <c r="E29" s="47"/>
      <c r="F29" s="38">
        <f t="shared" si="0"/>
        <v>0</v>
      </c>
      <c r="G29" s="47">
        <f t="shared" ref="G29:G30" si="2">E29+F29</f>
        <v>0</v>
      </c>
      <c r="I29" s="48"/>
    </row>
    <row r="30" spans="1:11" x14ac:dyDescent="0.2">
      <c r="A30" s="38" t="s">
        <v>50</v>
      </c>
      <c r="E30" s="47"/>
      <c r="F30" s="38">
        <f t="shared" si="0"/>
        <v>0</v>
      </c>
      <c r="G30" s="47">
        <f t="shared" si="2"/>
        <v>0</v>
      </c>
      <c r="I30" s="48"/>
    </row>
    <row r="31" spans="1:11" x14ac:dyDescent="0.2">
      <c r="E31" s="47"/>
      <c r="F31" s="38">
        <f t="shared" si="0"/>
        <v>0</v>
      </c>
      <c r="G31" s="47">
        <f t="shared" si="1"/>
        <v>0</v>
      </c>
      <c r="I31" s="48"/>
    </row>
    <row r="32" spans="1:11" x14ac:dyDescent="0.2">
      <c r="E32" s="47"/>
      <c r="G32" s="47"/>
    </row>
    <row r="33" spans="1:10" x14ac:dyDescent="0.2">
      <c r="A33" s="38" t="s">
        <v>24</v>
      </c>
      <c r="E33" s="47"/>
      <c r="G33" s="47"/>
    </row>
    <row r="34" spans="1:10" x14ac:dyDescent="0.2">
      <c r="A34" s="38" t="s">
        <v>17</v>
      </c>
      <c r="E34" s="47"/>
      <c r="G34" s="47"/>
    </row>
    <row r="35" spans="1:10" x14ac:dyDescent="0.2">
      <c r="A35" s="38" t="s">
        <v>19</v>
      </c>
      <c r="E35" s="47"/>
      <c r="G35" s="47"/>
    </row>
    <row r="36" spans="1:10" x14ac:dyDescent="0.2">
      <c r="E36" s="47"/>
      <c r="G36" s="47"/>
    </row>
    <row r="37" spans="1:10" x14ac:dyDescent="0.2">
      <c r="E37" s="47"/>
      <c r="G37" s="47"/>
    </row>
    <row r="38" spans="1:10" x14ac:dyDescent="0.2">
      <c r="E38" s="47"/>
      <c r="G38" s="47"/>
    </row>
    <row r="39" spans="1:10" x14ac:dyDescent="0.2">
      <c r="E39" s="47"/>
      <c r="G39" s="47"/>
    </row>
    <row r="40" spans="1:10" x14ac:dyDescent="0.2">
      <c r="A40" s="45" t="s">
        <v>13</v>
      </c>
      <c r="B40" s="45"/>
      <c r="C40" s="46"/>
      <c r="D40" s="45"/>
      <c r="E40" s="47"/>
      <c r="G40" s="47"/>
    </row>
    <row r="41" spans="1:10" x14ac:dyDescent="0.2">
      <c r="A41" s="38" t="s">
        <v>70</v>
      </c>
      <c r="B41" s="49">
        <v>1</v>
      </c>
      <c r="E41" s="47"/>
      <c r="G41" s="47"/>
    </row>
    <row r="42" spans="1:10" x14ac:dyDescent="0.2">
      <c r="A42" s="49" t="s">
        <v>71</v>
      </c>
      <c r="E42" s="47"/>
      <c r="G42" s="47"/>
      <c r="J42" s="47">
        <v>0</v>
      </c>
    </row>
    <row r="43" spans="1:10" ht="15.75" x14ac:dyDescent="0.2">
      <c r="A43" s="38" t="s">
        <v>65</v>
      </c>
      <c r="C43" s="39">
        <v>250000</v>
      </c>
      <c r="D43" s="38" t="s">
        <v>58</v>
      </c>
      <c r="E43" s="47">
        <v>108</v>
      </c>
      <c r="F43" s="38">
        <f>E43/100*8</f>
        <v>8.64</v>
      </c>
      <c r="G43" s="47">
        <f>E43+F43</f>
        <v>116.64</v>
      </c>
      <c r="I43" s="48" t="s">
        <v>87</v>
      </c>
      <c r="J43" s="38">
        <f>G43/C43</f>
        <v>4.6655999999999998E-4</v>
      </c>
    </row>
    <row r="44" spans="1:10" ht="15.75" x14ac:dyDescent="0.2">
      <c r="A44" s="38" t="s">
        <v>66</v>
      </c>
      <c r="C44" s="39">
        <v>250000</v>
      </c>
      <c r="D44" s="38" t="s">
        <v>58</v>
      </c>
      <c r="E44" s="47">
        <v>108</v>
      </c>
      <c r="F44" s="38">
        <f t="shared" ref="F44:F46" si="3">E44/100*8</f>
        <v>8.64</v>
      </c>
      <c r="G44" s="47">
        <f t="shared" ref="G44:G46" si="4">E44+F44</f>
        <v>116.64</v>
      </c>
      <c r="I44" s="48" t="s">
        <v>87</v>
      </c>
      <c r="J44" s="38">
        <f t="shared" ref="J44:J47" si="5">G44/C44</f>
        <v>4.6655999999999998E-4</v>
      </c>
    </row>
    <row r="45" spans="1:10" ht="15.75" x14ac:dyDescent="0.2">
      <c r="A45" s="38" t="s">
        <v>67</v>
      </c>
      <c r="C45" s="39">
        <v>250000</v>
      </c>
      <c r="D45" s="38" t="s">
        <v>58</v>
      </c>
      <c r="E45" s="47">
        <v>108</v>
      </c>
      <c r="F45" s="38">
        <f t="shared" si="3"/>
        <v>8.64</v>
      </c>
      <c r="G45" s="47">
        <f t="shared" si="4"/>
        <v>116.64</v>
      </c>
      <c r="I45" s="48" t="s">
        <v>87</v>
      </c>
      <c r="J45" s="38">
        <f t="shared" si="5"/>
        <v>4.6655999999999998E-4</v>
      </c>
    </row>
    <row r="46" spans="1:10" ht="15.75" x14ac:dyDescent="0.2">
      <c r="A46" s="38" t="s">
        <v>68</v>
      </c>
      <c r="C46" s="39">
        <v>250000</v>
      </c>
      <c r="D46" s="38" t="s">
        <v>58</v>
      </c>
      <c r="E46" s="47">
        <v>108</v>
      </c>
      <c r="F46" s="38">
        <f t="shared" si="3"/>
        <v>8.64</v>
      </c>
      <c r="G46" s="47">
        <f t="shared" si="4"/>
        <v>116.64</v>
      </c>
      <c r="I46" s="48" t="s">
        <v>87</v>
      </c>
      <c r="J46" s="38">
        <f t="shared" si="5"/>
        <v>4.6655999999999998E-4</v>
      </c>
    </row>
    <row r="47" spans="1:10" ht="15.75" x14ac:dyDescent="0.2">
      <c r="A47" s="38" t="s">
        <v>69</v>
      </c>
      <c r="C47" s="39">
        <v>250000</v>
      </c>
      <c r="D47" s="38" t="s">
        <v>58</v>
      </c>
      <c r="E47" s="47">
        <v>108</v>
      </c>
      <c r="F47" s="38">
        <f t="shared" ref="F47" si="6">E47/100*8</f>
        <v>8.64</v>
      </c>
      <c r="G47" s="47">
        <f t="shared" ref="G47" si="7">E47+F47</f>
        <v>116.64</v>
      </c>
      <c r="I47" s="48" t="s">
        <v>87</v>
      </c>
      <c r="J47" s="38">
        <f t="shared" si="5"/>
        <v>4.6655999999999998E-4</v>
      </c>
    </row>
    <row r="48" spans="1:10" x14ac:dyDescent="0.2">
      <c r="G48" s="47"/>
    </row>
    <row r="49" spans="1:7" x14ac:dyDescent="0.2">
      <c r="A49" s="38" t="s">
        <v>25</v>
      </c>
      <c r="C49" s="39">
        <v>70</v>
      </c>
      <c r="D49" s="38" t="s">
        <v>2</v>
      </c>
      <c r="E49" s="47">
        <v>12</v>
      </c>
      <c r="F49" s="38">
        <f>E49/100*8</f>
        <v>0.96</v>
      </c>
      <c r="G49" s="47">
        <f>E49+F49</f>
        <v>12.96</v>
      </c>
    </row>
    <row r="50" spans="1:7" x14ac:dyDescent="0.2">
      <c r="G50" s="47"/>
    </row>
    <row r="52" spans="1:7" x14ac:dyDescent="0.2">
      <c r="A52" s="38" t="s">
        <v>24</v>
      </c>
    </row>
    <row r="53" spans="1:7" x14ac:dyDescent="0.2">
      <c r="A53" s="38" t="s">
        <v>17</v>
      </c>
    </row>
    <row r="54" spans="1:7" x14ac:dyDescent="0.2">
      <c r="A54" s="38" t="s">
        <v>19</v>
      </c>
    </row>
  </sheetData>
  <sheetProtection password="C660" sheet="1" objects="1" scenarios="1"/>
  <customSheetViews>
    <customSheetView guid="{36E41AA0-E3D2-4BBA-BE56-1E6B1748A46C}" scale="80">
      <pane ySplit="1" topLeftCell="A8" activePane="bottomLeft" state="frozen"/>
      <selection pane="bottomLeft"/>
      <pageMargins left="0.7" right="0.7" top="0.78740157499999996" bottom="0.78740157499999996" header="0.3" footer="0.3"/>
      <pageSetup paperSize="9" orientation="portrait" verticalDpi="0" r:id="rId1"/>
    </customSheetView>
  </customSheetViews>
  <pageMargins left="0.7" right="0.7" top="0.78740157499999996" bottom="0.78740157499999996" header="0.3" footer="0.3"/>
  <pageSetup paperSize="9" orientation="portrait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1A0AF63EF94241838C78F936BB9805" ma:contentTypeVersion="0" ma:contentTypeDescription="Ein neues Dokument erstellen." ma:contentTypeScope="" ma:versionID="648b8c24f6b0140ff14e38179905ffe7">
  <xsd:schema xmlns:xsd="http://www.w3.org/2001/XMLSchema" xmlns:p="http://schemas.microsoft.com/office/2006/metadata/properties" targetNamespace="http://schemas.microsoft.com/office/2006/metadata/properties" ma:root="true" ma:fieldsID="246f02dd96380beb4f7cdcce14d77f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 ma:readOnly="tru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ADFDFB74-563D-4FEA-AB0A-6866CCB0D6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F1F1BF1-E64D-4F71-9D8E-DFC8CFFEFB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FD1EBE-4238-4B38-BAA4-7FE08E9CDDC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Kalkulation_Projet360_mra4</vt:lpstr>
      <vt:lpstr>Kalkulation_Cube_mra4</vt:lpstr>
      <vt:lpstr>Kalkulation_Stammdaten_mra4</vt:lpstr>
      <vt:lpstr>Kalkulation_Cube_mra4!Druckbereich</vt:lpstr>
      <vt:lpstr>Kalkulation_Projet360_mra4!Druckbereich</vt:lpstr>
      <vt:lpstr>Kalkulation_Stammdaten_mra4!Druckbereich</vt:lpstr>
    </vt:vector>
  </TitlesOfParts>
  <Company>Berner Fachhochschule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 André</dc:creator>
  <cp:lastModifiedBy>Wüthrich Jacques</cp:lastModifiedBy>
  <cp:lastPrinted>2014-09-19T12:35:48Z</cp:lastPrinted>
  <dcterms:created xsi:type="dcterms:W3CDTF">2013-11-29T20:08:12Z</dcterms:created>
  <dcterms:modified xsi:type="dcterms:W3CDTF">2015-06-25T12:34:35Z</dcterms:modified>
</cp:coreProperties>
</file>